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30" windowHeight="4995"/>
  </bookViews>
  <sheets>
    <sheet name="Autonomias" sheetId="1" r:id="rId1"/>
    <sheet name="Diemnsionamiento 85W" sheetId="2" r:id="rId2"/>
  </sheets>
  <calcPr calcId="145621"/>
</workbook>
</file>

<file path=xl/calcChain.xml><?xml version="1.0" encoding="utf-8"?>
<calcChain xmlns="http://schemas.openxmlformats.org/spreadsheetml/2006/main">
  <c r="I15" i="2" l="1"/>
  <c r="C15" i="2"/>
  <c r="J16" i="2"/>
  <c r="D16" i="2"/>
  <c r="L15" i="2"/>
  <c r="F15" i="2"/>
  <c r="L5" i="2"/>
  <c r="J6" i="2"/>
  <c r="D6" i="2"/>
  <c r="F5" i="2" s="1"/>
  <c r="I5" i="2"/>
  <c r="C5" i="2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3" i="1"/>
  <c r="M4" i="1" l="1"/>
  <c r="N4" i="1" s="1"/>
  <c r="O4" i="1"/>
  <c r="P4" i="1"/>
  <c r="Q4" i="1"/>
  <c r="R4" i="1" s="1"/>
  <c r="M5" i="1"/>
  <c r="N5" i="1"/>
  <c r="O5" i="1"/>
  <c r="P5" i="1" s="1"/>
  <c r="Q5" i="1"/>
  <c r="R5" i="1"/>
  <c r="M6" i="1"/>
  <c r="N6" i="1" s="1"/>
  <c r="O6" i="1"/>
  <c r="P6" i="1"/>
  <c r="Q6" i="1"/>
  <c r="R6" i="1" s="1"/>
  <c r="M7" i="1"/>
  <c r="N7" i="1"/>
  <c r="O7" i="1"/>
  <c r="P7" i="1" s="1"/>
  <c r="Q7" i="1"/>
  <c r="R7" i="1"/>
  <c r="M8" i="1"/>
  <c r="N8" i="1" s="1"/>
  <c r="O8" i="1"/>
  <c r="P8" i="1"/>
  <c r="Q8" i="1"/>
  <c r="R8" i="1" s="1"/>
  <c r="M9" i="1"/>
  <c r="N9" i="1"/>
  <c r="O9" i="1"/>
  <c r="P9" i="1" s="1"/>
  <c r="Q9" i="1"/>
  <c r="R9" i="1"/>
  <c r="M10" i="1"/>
  <c r="N10" i="1" s="1"/>
  <c r="O10" i="1"/>
  <c r="P10" i="1"/>
  <c r="Q10" i="1"/>
  <c r="R10" i="1" s="1"/>
  <c r="M11" i="1"/>
  <c r="N11" i="1"/>
  <c r="O11" i="1"/>
  <c r="P11" i="1" s="1"/>
  <c r="Q11" i="1"/>
  <c r="R11" i="1"/>
  <c r="M12" i="1"/>
  <c r="N12" i="1" s="1"/>
  <c r="O12" i="1"/>
  <c r="P12" i="1"/>
  <c r="Q12" i="1"/>
  <c r="R12" i="1" s="1"/>
  <c r="M13" i="1"/>
  <c r="N13" i="1"/>
  <c r="O13" i="1"/>
  <c r="P13" i="1" s="1"/>
  <c r="Q13" i="1"/>
  <c r="R13" i="1"/>
  <c r="M14" i="1"/>
  <c r="N14" i="1" s="1"/>
  <c r="O14" i="1"/>
  <c r="P14" i="1"/>
  <c r="Q14" i="1"/>
  <c r="R14" i="1" s="1"/>
  <c r="M15" i="1"/>
  <c r="N15" i="1"/>
  <c r="O15" i="1"/>
  <c r="P15" i="1" s="1"/>
  <c r="Q15" i="1"/>
  <c r="R15" i="1"/>
  <c r="M16" i="1"/>
  <c r="N16" i="1" s="1"/>
  <c r="O16" i="1"/>
  <c r="P16" i="1"/>
  <c r="Q16" i="1"/>
  <c r="R16" i="1" s="1"/>
  <c r="M17" i="1"/>
  <c r="N17" i="1"/>
  <c r="O17" i="1"/>
  <c r="P17" i="1" s="1"/>
  <c r="Q17" i="1"/>
  <c r="R17" i="1"/>
  <c r="M18" i="1"/>
  <c r="N18" i="1" s="1"/>
  <c r="O18" i="1"/>
  <c r="P18" i="1"/>
  <c r="Q18" i="1"/>
  <c r="R18" i="1" s="1"/>
  <c r="M19" i="1"/>
  <c r="N19" i="1"/>
  <c r="O19" i="1"/>
  <c r="P19" i="1" s="1"/>
  <c r="Q19" i="1"/>
  <c r="R19" i="1"/>
  <c r="M20" i="1"/>
  <c r="N20" i="1" s="1"/>
  <c r="O20" i="1"/>
  <c r="P20" i="1"/>
  <c r="Q20" i="1"/>
  <c r="R20" i="1" s="1"/>
  <c r="M21" i="1"/>
  <c r="N21" i="1"/>
  <c r="O21" i="1"/>
  <c r="P21" i="1" s="1"/>
  <c r="Q21" i="1"/>
  <c r="R21" i="1"/>
  <c r="M22" i="1"/>
  <c r="N22" i="1" s="1"/>
  <c r="O22" i="1"/>
  <c r="P22" i="1"/>
  <c r="Q22" i="1"/>
  <c r="R22" i="1" s="1"/>
  <c r="M23" i="1"/>
  <c r="N23" i="1"/>
  <c r="O23" i="1"/>
  <c r="P23" i="1" s="1"/>
  <c r="Q23" i="1"/>
  <c r="R23" i="1"/>
  <c r="M24" i="1"/>
  <c r="N24" i="1" s="1"/>
  <c r="O24" i="1"/>
  <c r="P24" i="1"/>
  <c r="Q24" i="1"/>
  <c r="R24" i="1" s="1"/>
  <c r="M25" i="1"/>
  <c r="N25" i="1"/>
  <c r="O25" i="1"/>
  <c r="P25" i="1" s="1"/>
  <c r="Q25" i="1"/>
  <c r="R25" i="1"/>
  <c r="M26" i="1"/>
  <c r="N26" i="1" s="1"/>
  <c r="O26" i="1"/>
  <c r="P26" i="1"/>
  <c r="Q26" i="1"/>
  <c r="R26" i="1" s="1"/>
  <c r="M27" i="1"/>
  <c r="N27" i="1"/>
  <c r="O27" i="1"/>
  <c r="P27" i="1" s="1"/>
  <c r="Q27" i="1"/>
  <c r="R27" i="1"/>
  <c r="M28" i="1"/>
  <c r="N28" i="1" s="1"/>
  <c r="O28" i="1"/>
  <c r="P28" i="1"/>
  <c r="Q28" i="1"/>
  <c r="R28" i="1" s="1"/>
  <c r="M29" i="1"/>
  <c r="N29" i="1"/>
  <c r="O29" i="1"/>
  <c r="P29" i="1" s="1"/>
  <c r="Q29" i="1"/>
  <c r="R29" i="1"/>
  <c r="M30" i="1"/>
  <c r="N30" i="1" s="1"/>
  <c r="O30" i="1"/>
  <c r="P30" i="1"/>
  <c r="Q30" i="1"/>
  <c r="R30" i="1" s="1"/>
  <c r="M31" i="1"/>
  <c r="N31" i="1"/>
  <c r="O31" i="1"/>
  <c r="P31" i="1" s="1"/>
  <c r="Q31" i="1"/>
  <c r="R31" i="1"/>
  <c r="M32" i="1"/>
  <c r="N32" i="1" s="1"/>
  <c r="O32" i="1"/>
  <c r="P32" i="1"/>
  <c r="Q32" i="1"/>
  <c r="R32" i="1" s="1"/>
  <c r="M33" i="1"/>
  <c r="N33" i="1"/>
  <c r="O33" i="1"/>
  <c r="P33" i="1" s="1"/>
  <c r="Q33" i="1"/>
  <c r="R33" i="1"/>
  <c r="M34" i="1"/>
  <c r="N34" i="1" s="1"/>
  <c r="O34" i="1"/>
  <c r="P34" i="1"/>
  <c r="Q34" i="1"/>
  <c r="R34" i="1" s="1"/>
  <c r="M35" i="1"/>
  <c r="N35" i="1"/>
  <c r="O35" i="1"/>
  <c r="P35" i="1" s="1"/>
  <c r="Q35" i="1"/>
  <c r="R35" i="1"/>
  <c r="M36" i="1"/>
  <c r="N36" i="1" s="1"/>
  <c r="O36" i="1"/>
  <c r="P36" i="1"/>
  <c r="Q36" i="1"/>
  <c r="R36" i="1" s="1"/>
  <c r="M37" i="1"/>
  <c r="N37" i="1"/>
  <c r="O37" i="1"/>
  <c r="P37" i="1" s="1"/>
  <c r="Q37" i="1"/>
  <c r="R37" i="1"/>
  <c r="M38" i="1"/>
  <c r="N38" i="1" s="1"/>
  <c r="O38" i="1"/>
  <c r="P38" i="1"/>
  <c r="Q38" i="1"/>
  <c r="R38" i="1" s="1"/>
  <c r="M39" i="1"/>
  <c r="N39" i="1"/>
  <c r="O39" i="1"/>
  <c r="P39" i="1" s="1"/>
  <c r="Q39" i="1"/>
  <c r="R39" i="1"/>
  <c r="M40" i="1"/>
  <c r="N40" i="1" s="1"/>
  <c r="O40" i="1"/>
  <c r="P40" i="1"/>
  <c r="Q40" i="1"/>
  <c r="R40" i="1" s="1"/>
  <c r="M41" i="1"/>
  <c r="N41" i="1"/>
  <c r="O41" i="1"/>
  <c r="P41" i="1" s="1"/>
  <c r="Q41" i="1"/>
  <c r="R41" i="1"/>
  <c r="M42" i="1"/>
  <c r="N42" i="1" s="1"/>
  <c r="O42" i="1"/>
  <c r="P42" i="1"/>
  <c r="Q42" i="1"/>
  <c r="R42" i="1" s="1"/>
  <c r="M43" i="1"/>
  <c r="N43" i="1"/>
  <c r="O43" i="1"/>
  <c r="P43" i="1" s="1"/>
  <c r="Q43" i="1"/>
  <c r="R43" i="1"/>
  <c r="M44" i="1"/>
  <c r="N44" i="1" s="1"/>
  <c r="O44" i="1"/>
  <c r="P44" i="1"/>
  <c r="Q44" i="1"/>
  <c r="R44" i="1" s="1"/>
  <c r="M45" i="1"/>
  <c r="N45" i="1"/>
  <c r="O45" i="1"/>
  <c r="P45" i="1" s="1"/>
  <c r="Q45" i="1"/>
  <c r="R45" i="1"/>
  <c r="M46" i="1"/>
  <c r="N46" i="1" s="1"/>
  <c r="O46" i="1"/>
  <c r="P46" i="1"/>
  <c r="Q46" i="1"/>
  <c r="R46" i="1" s="1"/>
  <c r="M47" i="1"/>
  <c r="N47" i="1"/>
  <c r="O47" i="1"/>
  <c r="P47" i="1" s="1"/>
  <c r="Q47" i="1"/>
  <c r="R47" i="1"/>
  <c r="M48" i="1"/>
  <c r="N48" i="1" s="1"/>
  <c r="O48" i="1"/>
  <c r="P48" i="1"/>
  <c r="Q48" i="1"/>
  <c r="R48" i="1" s="1"/>
  <c r="M49" i="1"/>
  <c r="N49" i="1"/>
  <c r="O49" i="1"/>
  <c r="P49" i="1" s="1"/>
  <c r="Q49" i="1"/>
  <c r="R49" i="1"/>
  <c r="M50" i="1"/>
  <c r="N50" i="1" s="1"/>
  <c r="O50" i="1"/>
  <c r="P50" i="1"/>
  <c r="Q50" i="1"/>
  <c r="R50" i="1" s="1"/>
  <c r="M51" i="1"/>
  <c r="N51" i="1"/>
  <c r="O51" i="1"/>
  <c r="P51" i="1" s="1"/>
  <c r="Q51" i="1"/>
  <c r="R51" i="1"/>
  <c r="M52" i="1"/>
  <c r="N52" i="1" s="1"/>
  <c r="O52" i="1"/>
  <c r="P52" i="1"/>
  <c r="Q52" i="1"/>
  <c r="R52" i="1" s="1"/>
  <c r="M53" i="1"/>
  <c r="N53" i="1"/>
  <c r="O53" i="1"/>
  <c r="P53" i="1" s="1"/>
  <c r="Q53" i="1"/>
  <c r="R53" i="1"/>
  <c r="M54" i="1"/>
  <c r="N54" i="1" s="1"/>
  <c r="O54" i="1"/>
  <c r="P54" i="1"/>
  <c r="Q54" i="1"/>
  <c r="R54" i="1" s="1"/>
  <c r="M55" i="1"/>
  <c r="N55" i="1"/>
  <c r="O55" i="1"/>
  <c r="P55" i="1" s="1"/>
  <c r="Q55" i="1"/>
  <c r="R55" i="1"/>
  <c r="M56" i="1"/>
  <c r="N56" i="1" s="1"/>
  <c r="O56" i="1"/>
  <c r="P56" i="1"/>
  <c r="Q56" i="1"/>
  <c r="R56" i="1" s="1"/>
  <c r="M57" i="1"/>
  <c r="N57" i="1"/>
  <c r="O57" i="1"/>
  <c r="P57" i="1" s="1"/>
  <c r="Q57" i="1"/>
  <c r="R57" i="1"/>
  <c r="M58" i="1"/>
  <c r="N58" i="1" s="1"/>
  <c r="O58" i="1"/>
  <c r="P58" i="1"/>
  <c r="Q58" i="1"/>
  <c r="R58" i="1" s="1"/>
  <c r="O3" i="1"/>
  <c r="N3" i="1"/>
  <c r="M3" i="1"/>
  <c r="G4" i="1"/>
  <c r="H4" i="1" s="1"/>
  <c r="I4" i="1"/>
  <c r="J4" i="1"/>
  <c r="K4" i="1"/>
  <c r="L4" i="1" s="1"/>
  <c r="G5" i="1"/>
  <c r="H5" i="1" s="1"/>
  <c r="I5" i="1"/>
  <c r="J5" i="1" s="1"/>
  <c r="K5" i="1"/>
  <c r="L5" i="1" s="1"/>
  <c r="G6" i="1"/>
  <c r="H6" i="1" s="1"/>
  <c r="I6" i="1"/>
  <c r="J6" i="1" s="1"/>
  <c r="K6" i="1"/>
  <c r="L6" i="1" s="1"/>
  <c r="G7" i="1"/>
  <c r="H7" i="1" s="1"/>
  <c r="I7" i="1"/>
  <c r="J7" i="1" s="1"/>
  <c r="K7" i="1"/>
  <c r="L7" i="1" s="1"/>
  <c r="G8" i="1"/>
  <c r="H8" i="1" s="1"/>
  <c r="I8" i="1"/>
  <c r="J8" i="1"/>
  <c r="K8" i="1"/>
  <c r="L8" i="1" s="1"/>
  <c r="G9" i="1"/>
  <c r="H9" i="1" s="1"/>
  <c r="I9" i="1"/>
  <c r="J9" i="1"/>
  <c r="K9" i="1"/>
  <c r="L9" i="1" s="1"/>
  <c r="G10" i="1"/>
  <c r="H10" i="1" s="1"/>
  <c r="I10" i="1"/>
  <c r="J10" i="1" s="1"/>
  <c r="K10" i="1"/>
  <c r="L10" i="1" s="1"/>
  <c r="G11" i="1"/>
  <c r="H11" i="1" s="1"/>
  <c r="I11" i="1"/>
  <c r="J11" i="1" s="1"/>
  <c r="K11" i="1"/>
  <c r="L11" i="1" s="1"/>
  <c r="G12" i="1"/>
  <c r="H12" i="1" s="1"/>
  <c r="I12" i="1"/>
  <c r="J12" i="1"/>
  <c r="K12" i="1"/>
  <c r="L12" i="1" s="1"/>
  <c r="G13" i="1"/>
  <c r="H13" i="1" s="1"/>
  <c r="I13" i="1"/>
  <c r="J13" i="1" s="1"/>
  <c r="K13" i="1"/>
  <c r="L13" i="1" s="1"/>
  <c r="G14" i="1"/>
  <c r="H14" i="1" s="1"/>
  <c r="I14" i="1"/>
  <c r="J14" i="1" s="1"/>
  <c r="K14" i="1"/>
  <c r="L14" i="1" s="1"/>
  <c r="G15" i="1"/>
  <c r="H15" i="1" s="1"/>
  <c r="I15" i="1"/>
  <c r="J15" i="1" s="1"/>
  <c r="K15" i="1"/>
  <c r="L15" i="1" s="1"/>
  <c r="G16" i="1"/>
  <c r="H16" i="1" s="1"/>
  <c r="I16" i="1"/>
  <c r="J16" i="1"/>
  <c r="K16" i="1"/>
  <c r="L16" i="1" s="1"/>
  <c r="G17" i="1"/>
  <c r="H17" i="1" s="1"/>
  <c r="I17" i="1"/>
  <c r="J17" i="1"/>
  <c r="K17" i="1"/>
  <c r="L17" i="1" s="1"/>
  <c r="G18" i="1"/>
  <c r="H18" i="1" s="1"/>
  <c r="I18" i="1"/>
  <c r="J18" i="1" s="1"/>
  <c r="K18" i="1"/>
  <c r="L18" i="1" s="1"/>
  <c r="G19" i="1"/>
  <c r="H19" i="1" s="1"/>
  <c r="I19" i="1"/>
  <c r="J19" i="1" s="1"/>
  <c r="K19" i="1"/>
  <c r="L19" i="1" s="1"/>
  <c r="G20" i="1"/>
  <c r="H20" i="1" s="1"/>
  <c r="I20" i="1"/>
  <c r="J20" i="1" s="1"/>
  <c r="K20" i="1"/>
  <c r="L20" i="1" s="1"/>
  <c r="G21" i="1"/>
  <c r="H21" i="1" s="1"/>
  <c r="I21" i="1"/>
  <c r="J21" i="1" s="1"/>
  <c r="K21" i="1"/>
  <c r="L21" i="1" s="1"/>
  <c r="G22" i="1"/>
  <c r="H22" i="1" s="1"/>
  <c r="I22" i="1"/>
  <c r="J22" i="1" s="1"/>
  <c r="K22" i="1"/>
  <c r="L22" i="1" s="1"/>
  <c r="G23" i="1"/>
  <c r="H23" i="1" s="1"/>
  <c r="I23" i="1"/>
  <c r="J23" i="1" s="1"/>
  <c r="K23" i="1"/>
  <c r="L23" i="1" s="1"/>
  <c r="G24" i="1"/>
  <c r="H24" i="1" s="1"/>
  <c r="I24" i="1"/>
  <c r="J24" i="1" s="1"/>
  <c r="K24" i="1"/>
  <c r="L24" i="1" s="1"/>
  <c r="G25" i="1"/>
  <c r="H25" i="1" s="1"/>
  <c r="I25" i="1"/>
  <c r="J25" i="1"/>
  <c r="K25" i="1"/>
  <c r="L25" i="1" s="1"/>
  <c r="G26" i="1"/>
  <c r="H26" i="1" s="1"/>
  <c r="I26" i="1"/>
  <c r="J26" i="1" s="1"/>
  <c r="K26" i="1"/>
  <c r="L26" i="1" s="1"/>
  <c r="G27" i="1"/>
  <c r="H27" i="1" s="1"/>
  <c r="I27" i="1"/>
  <c r="J27" i="1" s="1"/>
  <c r="K27" i="1"/>
  <c r="L27" i="1" s="1"/>
  <c r="G28" i="1"/>
  <c r="H28" i="1" s="1"/>
  <c r="I28" i="1"/>
  <c r="J28" i="1"/>
  <c r="K28" i="1"/>
  <c r="L28" i="1" s="1"/>
  <c r="G29" i="1"/>
  <c r="H29" i="1" s="1"/>
  <c r="I29" i="1"/>
  <c r="J29" i="1" s="1"/>
  <c r="K29" i="1"/>
  <c r="L29" i="1" s="1"/>
  <c r="G30" i="1"/>
  <c r="H30" i="1" s="1"/>
  <c r="I30" i="1"/>
  <c r="J30" i="1" s="1"/>
  <c r="K30" i="1"/>
  <c r="L30" i="1" s="1"/>
  <c r="G31" i="1"/>
  <c r="H31" i="1" s="1"/>
  <c r="I31" i="1"/>
  <c r="J31" i="1" s="1"/>
  <c r="K31" i="1"/>
  <c r="L31" i="1" s="1"/>
  <c r="G32" i="1"/>
  <c r="H32" i="1" s="1"/>
  <c r="I32" i="1"/>
  <c r="J32" i="1"/>
  <c r="K32" i="1"/>
  <c r="L32" i="1" s="1"/>
  <c r="G33" i="1"/>
  <c r="H33" i="1" s="1"/>
  <c r="I33" i="1"/>
  <c r="J33" i="1"/>
  <c r="K33" i="1"/>
  <c r="L33" i="1" s="1"/>
  <c r="G34" i="1"/>
  <c r="H34" i="1" s="1"/>
  <c r="I34" i="1"/>
  <c r="J34" i="1"/>
  <c r="K34" i="1"/>
  <c r="L34" i="1" s="1"/>
  <c r="G35" i="1"/>
  <c r="H35" i="1" s="1"/>
  <c r="I35" i="1"/>
  <c r="J35" i="1" s="1"/>
  <c r="K35" i="1"/>
  <c r="L35" i="1" s="1"/>
  <c r="G36" i="1"/>
  <c r="H36" i="1" s="1"/>
  <c r="I36" i="1"/>
  <c r="J36" i="1"/>
  <c r="K36" i="1"/>
  <c r="L36" i="1" s="1"/>
  <c r="G37" i="1"/>
  <c r="H37" i="1" s="1"/>
  <c r="I37" i="1"/>
  <c r="J37" i="1"/>
  <c r="K37" i="1"/>
  <c r="L37" i="1" s="1"/>
  <c r="G38" i="1"/>
  <c r="H38" i="1" s="1"/>
  <c r="I38" i="1"/>
  <c r="J38" i="1"/>
  <c r="K38" i="1"/>
  <c r="L38" i="1" s="1"/>
  <c r="G39" i="1"/>
  <c r="H39" i="1" s="1"/>
  <c r="I39" i="1"/>
  <c r="J39" i="1" s="1"/>
  <c r="K39" i="1"/>
  <c r="L39" i="1" s="1"/>
  <c r="G40" i="1"/>
  <c r="H40" i="1" s="1"/>
  <c r="I40" i="1"/>
  <c r="J40" i="1"/>
  <c r="K40" i="1"/>
  <c r="L40" i="1" s="1"/>
  <c r="G41" i="1"/>
  <c r="H41" i="1" s="1"/>
  <c r="I41" i="1"/>
  <c r="J41" i="1"/>
  <c r="K41" i="1"/>
  <c r="L41" i="1" s="1"/>
  <c r="G42" i="1"/>
  <c r="H42" i="1" s="1"/>
  <c r="I42" i="1"/>
  <c r="J42" i="1"/>
  <c r="K42" i="1"/>
  <c r="L42" i="1" s="1"/>
  <c r="G43" i="1"/>
  <c r="H43" i="1" s="1"/>
  <c r="I43" i="1"/>
  <c r="J43" i="1" s="1"/>
  <c r="K43" i="1"/>
  <c r="L43" i="1" s="1"/>
  <c r="G44" i="1"/>
  <c r="H44" i="1" s="1"/>
  <c r="I44" i="1"/>
  <c r="J44" i="1"/>
  <c r="K44" i="1"/>
  <c r="L44" i="1" s="1"/>
  <c r="G45" i="1"/>
  <c r="H45" i="1" s="1"/>
  <c r="I45" i="1"/>
  <c r="J45" i="1"/>
  <c r="K45" i="1"/>
  <c r="L45" i="1" s="1"/>
  <c r="G46" i="1"/>
  <c r="H46" i="1" s="1"/>
  <c r="I46" i="1"/>
  <c r="J46" i="1"/>
  <c r="K46" i="1"/>
  <c r="L46" i="1" s="1"/>
  <c r="G47" i="1"/>
  <c r="H47" i="1" s="1"/>
  <c r="I47" i="1"/>
  <c r="J47" i="1" s="1"/>
  <c r="K47" i="1"/>
  <c r="L47" i="1" s="1"/>
  <c r="G48" i="1"/>
  <c r="H48" i="1" s="1"/>
  <c r="I48" i="1"/>
  <c r="J48" i="1"/>
  <c r="K48" i="1"/>
  <c r="L48" i="1" s="1"/>
  <c r="G49" i="1"/>
  <c r="H49" i="1" s="1"/>
  <c r="I49" i="1"/>
  <c r="J49" i="1"/>
  <c r="K49" i="1"/>
  <c r="L49" i="1" s="1"/>
  <c r="G50" i="1"/>
  <c r="H50" i="1" s="1"/>
  <c r="I50" i="1"/>
  <c r="J50" i="1"/>
  <c r="K50" i="1"/>
  <c r="L50" i="1" s="1"/>
  <c r="G51" i="1"/>
  <c r="H51" i="1" s="1"/>
  <c r="I51" i="1"/>
  <c r="J51" i="1"/>
  <c r="K51" i="1"/>
  <c r="L51" i="1" s="1"/>
  <c r="G52" i="1"/>
  <c r="H52" i="1" s="1"/>
  <c r="I52" i="1"/>
  <c r="J52" i="1" s="1"/>
  <c r="K52" i="1"/>
  <c r="L52" i="1" s="1"/>
  <c r="G53" i="1"/>
  <c r="H53" i="1" s="1"/>
  <c r="I53" i="1"/>
  <c r="J53" i="1" s="1"/>
  <c r="K53" i="1"/>
  <c r="L53" i="1" s="1"/>
  <c r="G54" i="1"/>
  <c r="H54" i="1" s="1"/>
  <c r="I54" i="1"/>
  <c r="J54" i="1" s="1"/>
  <c r="K54" i="1"/>
  <c r="L54" i="1"/>
  <c r="G55" i="1"/>
  <c r="H55" i="1"/>
  <c r="I55" i="1"/>
  <c r="J55" i="1" s="1"/>
  <c r="K55" i="1"/>
  <c r="L55" i="1" s="1"/>
  <c r="G56" i="1"/>
  <c r="H56" i="1"/>
  <c r="I56" i="1"/>
  <c r="J56" i="1" s="1"/>
  <c r="K56" i="1"/>
  <c r="L56" i="1"/>
  <c r="G57" i="1"/>
  <c r="H57" i="1"/>
  <c r="I57" i="1"/>
  <c r="J57" i="1" s="1"/>
  <c r="K57" i="1"/>
  <c r="L57" i="1"/>
  <c r="G58" i="1"/>
  <c r="H58" i="1" s="1"/>
  <c r="I58" i="1"/>
  <c r="J58" i="1" s="1"/>
  <c r="K58" i="1"/>
  <c r="L58" i="1"/>
  <c r="Q3" i="1"/>
  <c r="R3" i="1" s="1"/>
  <c r="P3" i="1"/>
  <c r="K3" i="1"/>
  <c r="L3" i="1" s="1"/>
  <c r="I3" i="1"/>
  <c r="J3" i="1" s="1"/>
  <c r="G3" i="1"/>
  <c r="H3" i="1" s="1"/>
</calcChain>
</file>

<file path=xl/sharedStrings.xml><?xml version="1.0" encoding="utf-8"?>
<sst xmlns="http://schemas.openxmlformats.org/spreadsheetml/2006/main" count="167" uniqueCount="109">
  <si>
    <t>Aguascalientes</t>
  </si>
  <si>
    <t>Baja California Sur</t>
  </si>
  <si>
    <t>La Paz</t>
  </si>
  <si>
    <t>Baja California</t>
  </si>
  <si>
    <t>Mexicali</t>
  </si>
  <si>
    <t>San Javier</t>
  </si>
  <si>
    <t>Campeche</t>
  </si>
  <si>
    <t>Chiapas</t>
  </si>
  <si>
    <t>Arriaga</t>
  </si>
  <si>
    <t>Juan Aldama</t>
  </si>
  <si>
    <t>Tapachula</t>
  </si>
  <si>
    <t>Chihuahua</t>
  </si>
  <si>
    <t>Guachochi</t>
  </si>
  <si>
    <t>Coahuila</t>
  </si>
  <si>
    <t>Piedras Negras</t>
  </si>
  <si>
    <t>Saltillo</t>
  </si>
  <si>
    <t>Colima</t>
  </si>
  <si>
    <t>D.F.</t>
  </si>
  <si>
    <t>Tacubaya</t>
  </si>
  <si>
    <t>Durango</t>
  </si>
  <si>
    <t>Guanajuato</t>
  </si>
  <si>
    <t>Guerrero</t>
  </si>
  <si>
    <t>Acapulco</t>
  </si>
  <si>
    <t>Aguas Blancas</t>
  </si>
  <si>
    <t>Chilpancingo</t>
  </si>
  <si>
    <t>Hidalgo</t>
  </si>
  <si>
    <t>Pachuca</t>
  </si>
  <si>
    <t>Jalisco</t>
  </si>
  <si>
    <t>Guadalajara</t>
  </si>
  <si>
    <t>Puerto Vallarta</t>
  </si>
  <si>
    <t>Chapingo</t>
  </si>
  <si>
    <t>Morelia</t>
  </si>
  <si>
    <t>Nayarit</t>
  </si>
  <si>
    <t>Tepic</t>
  </si>
  <si>
    <t>Monterrey</t>
  </si>
  <si>
    <t>Estado</t>
  </si>
  <si>
    <t>Ciudad</t>
  </si>
  <si>
    <t>Min</t>
  </si>
  <si>
    <t>Max</t>
  </si>
  <si>
    <t>Med</t>
  </si>
  <si>
    <t> S.  José del Cabo</t>
  </si>
  <si>
    <t>San Cristóbal</t>
  </si>
  <si>
    <t>Tuxtla Gutiérrez</t>
  </si>
  <si>
    <t>Cd.  Juárez</t>
  </si>
  <si>
    <t>Colotlán</t>
  </si>
  <si>
    <t>L.  de Moreno</t>
  </si>
  <si>
    <t>México</t>
  </si>
  <si>
    <t>Michoacán</t>
  </si>
  <si>
    <t>Nuevo León</t>
  </si>
  <si>
    <t>Oaxaca</t>
  </si>
  <si>
    <t>Salina Cruz</t>
  </si>
  <si>
    <t>Puebla</t>
  </si>
  <si>
    <t>Querétaro</t>
  </si>
  <si>
    <t>QuintanaRoo</t>
  </si>
  <si>
    <t>Chetumal</t>
  </si>
  <si>
    <t>Cozumel</t>
  </si>
  <si>
    <t>San Luis Potosí</t>
  </si>
  <si>
    <t>Río Verde</t>
  </si>
  <si>
    <t>Sinaloa</t>
  </si>
  <si>
    <t>Culiacán</t>
  </si>
  <si>
    <t>Los Mochis</t>
  </si>
  <si>
    <t>Mazatlan</t>
  </si>
  <si>
    <t>Sonora</t>
  </si>
  <si>
    <t>Ciudad Obregón</t>
  </si>
  <si>
    <t>Guaymas</t>
  </si>
  <si>
    <t>Hermosillo</t>
  </si>
  <si>
    <t>Tamaulipas</t>
  </si>
  <si>
    <t>Soto la Marina</t>
  </si>
  <si>
    <t>Tampico</t>
  </si>
  <si>
    <t>Tlaxcala</t>
  </si>
  <si>
    <t>Veracruz</t>
  </si>
  <si>
    <t>Córdoba</t>
  </si>
  <si>
    <t>Jalapa</t>
  </si>
  <si>
    <t>Yucatán</t>
  </si>
  <si>
    <t>Mérida</t>
  </si>
  <si>
    <t>Progreso</t>
  </si>
  <si>
    <t>Valladolid</t>
  </si>
  <si>
    <t>Zacatecas</t>
  </si>
  <si>
    <t>CNX-LD30-80 (horas de operación)</t>
  </si>
  <si>
    <t>CNX-LD30-80 (Autonomia)</t>
  </si>
  <si>
    <t>CNX-LD30-120 (horas de operación)</t>
  </si>
  <si>
    <t>CNX-LD30-160 (horas de operación)</t>
  </si>
  <si>
    <t>CNX-LD48-120 (horas de operación)</t>
  </si>
  <si>
    <t>CNX-LD48-160 (horas de operación)</t>
  </si>
  <si>
    <t>CNX-LD48-200 (horas de operación)</t>
  </si>
  <si>
    <t>CNX-LD30-120 (Autonomia)</t>
  </si>
  <si>
    <t>CNX-LD30-160 (Autonomia)</t>
  </si>
  <si>
    <t>CNX-LD48-120 (Autonomia)</t>
  </si>
  <si>
    <t>CNX-LD48-160 (Autonomia)</t>
  </si>
  <si>
    <t>CNX-LD48-200 (Autonomia)</t>
  </si>
  <si>
    <t>CNX-LD85-260 (horas de operación)</t>
  </si>
  <si>
    <t>CNX-LD85-260 (Autonomia)</t>
  </si>
  <si>
    <t>CNX-LD85-180 (horas de operación)</t>
  </si>
  <si>
    <t>CNX-LD48-180 (Autonomia)</t>
  </si>
  <si>
    <t>Potencia de módulo</t>
  </si>
  <si>
    <t>Pm=</t>
  </si>
  <si>
    <t>Fsob</t>
  </si>
  <si>
    <t>Ct x</t>
  </si>
  <si>
    <t>hins x</t>
  </si>
  <si>
    <t>Efs</t>
  </si>
  <si>
    <t>=</t>
  </si>
  <si>
    <t>Dimensionamiento 5 horas</t>
  </si>
  <si>
    <t>Banco de baterías</t>
  </si>
  <si>
    <t>Cbb=</t>
  </si>
  <si>
    <t>Au</t>
  </si>
  <si>
    <t>Vsis x</t>
  </si>
  <si>
    <t>Wp</t>
  </si>
  <si>
    <t>Ah</t>
  </si>
  <si>
    <t>Dimensionamiento 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</si>
</sst>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C6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8"/>
  <sheetViews>
    <sheetView tabSelected="1" topLeftCell="B1" zoomScale="115" zoomScaleNormal="115" workbookViewId="0">
      <selection activeCell="B1" sqref="B1"/>
    </sheetView>
  </sheetViews>
  <sheetFormatPr baseColWidth="10" defaultRowHeight="15" x14ac:dyDescent="0.25"/>
  <cols>
    <col min="1" max="1" width="3.42578125" customWidth="1"/>
    <col min="3" max="3" width="12" bestFit="1" customWidth="1"/>
    <col min="4" max="6" width="4.140625" customWidth="1"/>
    <col min="7" max="18" width="9.140625" style="1" customWidth="1"/>
  </cols>
  <sheetData>
    <row r="1" spans="2:22" ht="15.75" thickBot="1" x14ac:dyDescent="0.3"/>
    <row r="2" spans="2:22" ht="36" x14ac:dyDescent="0.25">
      <c r="B2" s="6" t="s">
        <v>35</v>
      </c>
      <c r="C2" s="7" t="s">
        <v>36</v>
      </c>
      <c r="D2" s="8" t="s">
        <v>37</v>
      </c>
      <c r="E2" s="8" t="s">
        <v>38</v>
      </c>
      <c r="F2" s="9" t="s">
        <v>39</v>
      </c>
      <c r="G2" s="16" t="s">
        <v>78</v>
      </c>
      <c r="H2" s="8" t="s">
        <v>79</v>
      </c>
      <c r="I2" s="8" t="s">
        <v>80</v>
      </c>
      <c r="J2" s="8" t="s">
        <v>85</v>
      </c>
      <c r="K2" s="8" t="s">
        <v>81</v>
      </c>
      <c r="L2" s="9" t="s">
        <v>86</v>
      </c>
      <c r="M2" s="22" t="s">
        <v>82</v>
      </c>
      <c r="N2" s="8" t="s">
        <v>87</v>
      </c>
      <c r="O2" s="8" t="s">
        <v>83</v>
      </c>
      <c r="P2" s="8" t="s">
        <v>88</v>
      </c>
      <c r="Q2" s="8" t="s">
        <v>84</v>
      </c>
      <c r="R2" s="9" t="s">
        <v>89</v>
      </c>
      <c r="S2" s="24" t="s">
        <v>92</v>
      </c>
      <c r="T2" s="24" t="s">
        <v>93</v>
      </c>
      <c r="U2" s="24" t="s">
        <v>90</v>
      </c>
      <c r="V2" s="25" t="s">
        <v>91</v>
      </c>
    </row>
    <row r="3" spans="2:22" ht="18" x14ac:dyDescent="0.25">
      <c r="B3" s="10" t="s">
        <v>0</v>
      </c>
      <c r="C3" s="2" t="s">
        <v>0</v>
      </c>
      <c r="D3" s="3">
        <v>4</v>
      </c>
      <c r="E3" s="3">
        <v>7.2</v>
      </c>
      <c r="F3" s="11">
        <v>5.6</v>
      </c>
      <c r="G3" s="17">
        <f>(80*D3*0.72)/(1.1*32)</f>
        <v>6.5454545454545441</v>
      </c>
      <c r="H3" s="4">
        <f>(115*12*0.66)/(32*G3)</f>
        <v>4.3484375000000011</v>
      </c>
      <c r="I3" s="4">
        <f>(120*D3*0.72)/(1.1*32)</f>
        <v>9.8181818181818166</v>
      </c>
      <c r="J3" s="4">
        <f>(230*12*0.66)/(32*I3)</f>
        <v>5.7979166666666684</v>
      </c>
      <c r="K3" s="4">
        <f>(160*D3*0.72)/(1.1*32)</f>
        <v>13.090909090909088</v>
      </c>
      <c r="L3" s="18">
        <f>(345*12*0.66)/(32*K3)</f>
        <v>6.5226562500000016</v>
      </c>
      <c r="M3" s="5">
        <f>(120*D3*0.72)/(1.1*52)</f>
        <v>6.0419580419580408</v>
      </c>
      <c r="N3" s="4">
        <f>(230*12*0.66)/(52*M3)</f>
        <v>5.7979166666666684</v>
      </c>
      <c r="O3" s="4">
        <f>(160*D3*0.72)/(1.1*50)</f>
        <v>8.3781818181818171</v>
      </c>
      <c r="P3" s="4">
        <f>(115*24*0.66)/(50*O3)</f>
        <v>4.3484375000000011</v>
      </c>
      <c r="Q3" s="4">
        <f>(200*D3*0.72)/(1.1*50)</f>
        <v>10.472727272727271</v>
      </c>
      <c r="R3" s="18">
        <f>(230*24*0.66)/(50*Q3)</f>
        <v>6.9575000000000022</v>
      </c>
      <c r="S3" s="4">
        <f>(160*D3*0.72)/(1.1*85)</f>
        <v>4.9283422459893034</v>
      </c>
      <c r="T3" s="4">
        <f>(115*24*0.66)/(85*S3)</f>
        <v>4.348437500000002</v>
      </c>
      <c r="U3" s="4">
        <f>(260*D3*0.72)/(1.1*85)</f>
        <v>8.0085561497326179</v>
      </c>
      <c r="V3" s="18">
        <f>(260*24*0.66)/(85*U3)</f>
        <v>6.0500000000000025</v>
      </c>
    </row>
    <row r="4" spans="2:22" ht="18" x14ac:dyDescent="0.25">
      <c r="B4" s="10" t="s">
        <v>1</v>
      </c>
      <c r="C4" s="2" t="s">
        <v>2</v>
      </c>
      <c r="D4" s="3">
        <v>4.2</v>
      </c>
      <c r="E4" s="3">
        <v>6.6</v>
      </c>
      <c r="F4" s="11">
        <v>5.7</v>
      </c>
      <c r="G4" s="17">
        <f t="shared" ref="G4:G58" si="0">(80*D4*0.72)/(1.1*32)</f>
        <v>6.8727272727272721</v>
      </c>
      <c r="H4" s="4">
        <f t="shared" ref="H4:H58" si="1">(115*12*0.66)/(32*G4)</f>
        <v>4.1413690476190483</v>
      </c>
      <c r="I4" s="4">
        <f t="shared" ref="I4:I58" si="2">(120*D4*0.72)/(1.1*32)</f>
        <v>10.309090909090909</v>
      </c>
      <c r="J4" s="4">
        <f t="shared" ref="J4:J58" si="3">(230*12*0.66)/(32*I4)</f>
        <v>5.5218253968253972</v>
      </c>
      <c r="K4" s="4">
        <f t="shared" ref="K4:K58" si="4">(160*D4*0.72)/(1.1*32)</f>
        <v>13.745454545454544</v>
      </c>
      <c r="L4" s="18">
        <f t="shared" ref="L4:L58" si="5">(345*12*0.66)/(32*K4)</f>
        <v>6.2120535714285721</v>
      </c>
      <c r="M4" s="5">
        <f t="shared" ref="M4:M58" si="6">(120*D4*0.72)/(1.1*52)</f>
        <v>6.3440559440559436</v>
      </c>
      <c r="N4" s="4">
        <f t="shared" ref="N4:N58" si="7">(230*12*0.66)/(52*M4)</f>
        <v>5.5218253968253972</v>
      </c>
      <c r="O4" s="4">
        <f t="shared" ref="O4:O58" si="8">(160*D4*0.72)/(1.1*50)</f>
        <v>8.7970909090909082</v>
      </c>
      <c r="P4" s="4">
        <f t="shared" ref="P4:P58" si="9">(115*24*0.66)/(50*O4)</f>
        <v>4.1413690476190483</v>
      </c>
      <c r="Q4" s="4">
        <f t="shared" ref="Q4:Q58" si="10">(200*D4*0.72)/(1.1*50)</f>
        <v>10.996363636363634</v>
      </c>
      <c r="R4" s="18">
        <f t="shared" ref="R4:R58" si="11">(230*24*0.66)/(50*Q4)</f>
        <v>6.6261904761904775</v>
      </c>
      <c r="S4" s="4">
        <f t="shared" ref="S4:S58" si="12">(160*D4*0.72)/(1.1*85)</f>
        <v>5.1747593582887692</v>
      </c>
      <c r="T4" s="4">
        <f t="shared" ref="T4:T58" si="13">(115*24*0.66)/(85*S4)</f>
        <v>4.1413690476190492</v>
      </c>
      <c r="U4" s="4">
        <f t="shared" ref="U4:U58" si="14">(260*D4*0.72)/(1.1*85)</f>
        <v>8.4089839572192506</v>
      </c>
      <c r="V4" s="18">
        <f t="shared" ref="V4:V58" si="15">(260*24*0.66)/(85*U4)</f>
        <v>5.7619047619047628</v>
      </c>
    </row>
    <row r="5" spans="2:22" ht="18" x14ac:dyDescent="0.25">
      <c r="B5" s="10" t="s">
        <v>3</v>
      </c>
      <c r="C5" s="2" t="s">
        <v>4</v>
      </c>
      <c r="D5" s="3">
        <v>3.9</v>
      </c>
      <c r="E5" s="3">
        <v>7.3</v>
      </c>
      <c r="F5" s="11">
        <v>5.5</v>
      </c>
      <c r="G5" s="17">
        <f t="shared" si="0"/>
        <v>6.3818181818181809</v>
      </c>
      <c r="H5" s="4">
        <f t="shared" si="1"/>
        <v>4.4599358974358987</v>
      </c>
      <c r="I5" s="4">
        <f t="shared" si="2"/>
        <v>9.5727272727272705</v>
      </c>
      <c r="J5" s="4">
        <f t="shared" si="3"/>
        <v>5.9465811965811985</v>
      </c>
      <c r="K5" s="4">
        <f t="shared" si="4"/>
        <v>12.763636363636362</v>
      </c>
      <c r="L5" s="18">
        <f t="shared" si="5"/>
        <v>6.6899038461538476</v>
      </c>
      <c r="M5" s="5">
        <f t="shared" si="6"/>
        <v>5.8909090909090907</v>
      </c>
      <c r="N5" s="4">
        <f t="shared" si="7"/>
        <v>5.9465811965811977</v>
      </c>
      <c r="O5" s="4">
        <f t="shared" si="8"/>
        <v>8.1687272727272706</v>
      </c>
      <c r="P5" s="4">
        <f t="shared" si="9"/>
        <v>4.4599358974358987</v>
      </c>
      <c r="Q5" s="4">
        <f t="shared" si="10"/>
        <v>10.210909090909089</v>
      </c>
      <c r="R5" s="18">
        <f t="shared" si="11"/>
        <v>7.1358974358974381</v>
      </c>
      <c r="S5" s="4">
        <f t="shared" si="12"/>
        <v>4.8051336898395709</v>
      </c>
      <c r="T5" s="4">
        <f t="shared" si="13"/>
        <v>4.4599358974358987</v>
      </c>
      <c r="U5" s="4">
        <f t="shared" si="14"/>
        <v>7.8083422459893033</v>
      </c>
      <c r="V5" s="18">
        <f t="shared" si="15"/>
        <v>6.2051282051282071</v>
      </c>
    </row>
    <row r="6" spans="2:22" ht="18" x14ac:dyDescent="0.25">
      <c r="B6" s="10" t="s">
        <v>3</v>
      </c>
      <c r="C6" s="2" t="s">
        <v>5</v>
      </c>
      <c r="D6" s="3">
        <v>3.7</v>
      </c>
      <c r="E6" s="3">
        <v>7.1</v>
      </c>
      <c r="F6" s="11">
        <v>5.5</v>
      </c>
      <c r="G6" s="17">
        <f t="shared" si="0"/>
        <v>6.0545454545454538</v>
      </c>
      <c r="H6" s="4">
        <f t="shared" si="1"/>
        <v>4.701013513513514</v>
      </c>
      <c r="I6" s="4">
        <f t="shared" si="2"/>
        <v>9.081818181818182</v>
      </c>
      <c r="J6" s="4">
        <f t="shared" si="3"/>
        <v>6.2680180180180187</v>
      </c>
      <c r="K6" s="4">
        <f t="shared" si="4"/>
        <v>12.109090909090908</v>
      </c>
      <c r="L6" s="18">
        <f t="shared" si="5"/>
        <v>7.0515202702702711</v>
      </c>
      <c r="M6" s="5">
        <f t="shared" si="6"/>
        <v>5.5888111888111887</v>
      </c>
      <c r="N6" s="4">
        <f t="shared" si="7"/>
        <v>6.2680180180180187</v>
      </c>
      <c r="O6" s="4">
        <f t="shared" si="8"/>
        <v>7.7498181818181813</v>
      </c>
      <c r="P6" s="4">
        <f t="shared" si="9"/>
        <v>4.701013513513514</v>
      </c>
      <c r="Q6" s="4">
        <f t="shared" si="10"/>
        <v>9.6872727272727257</v>
      </c>
      <c r="R6" s="18">
        <f t="shared" si="11"/>
        <v>7.5216216216216241</v>
      </c>
      <c r="S6" s="4">
        <f t="shared" si="12"/>
        <v>4.558716577540106</v>
      </c>
      <c r="T6" s="4">
        <f t="shared" si="13"/>
        <v>4.7010135135135149</v>
      </c>
      <c r="U6" s="4">
        <f t="shared" si="14"/>
        <v>7.4079144385026723</v>
      </c>
      <c r="V6" s="18">
        <f t="shared" si="15"/>
        <v>6.540540540540543</v>
      </c>
    </row>
    <row r="7" spans="2:22" ht="18" x14ac:dyDescent="0.25">
      <c r="B7" s="10" t="s">
        <v>1</v>
      </c>
      <c r="C7" s="2" t="s">
        <v>40</v>
      </c>
      <c r="D7" s="3">
        <v>4.5</v>
      </c>
      <c r="E7" s="3">
        <v>6.3</v>
      </c>
      <c r="F7" s="11">
        <v>5.7</v>
      </c>
      <c r="G7" s="17">
        <f t="shared" si="0"/>
        <v>7.3636363636363624</v>
      </c>
      <c r="H7" s="4">
        <f t="shared" si="1"/>
        <v>3.8652777777777789</v>
      </c>
      <c r="I7" s="4">
        <f t="shared" si="2"/>
        <v>11.045454545454545</v>
      </c>
      <c r="J7" s="4">
        <f t="shared" si="3"/>
        <v>5.1537037037037043</v>
      </c>
      <c r="K7" s="4">
        <f t="shared" si="4"/>
        <v>14.727272727272725</v>
      </c>
      <c r="L7" s="18">
        <f t="shared" si="5"/>
        <v>5.7979166666666675</v>
      </c>
      <c r="M7" s="5">
        <f t="shared" si="6"/>
        <v>6.7972027972027966</v>
      </c>
      <c r="N7" s="4">
        <f t="shared" si="7"/>
        <v>5.1537037037037043</v>
      </c>
      <c r="O7" s="4">
        <f t="shared" si="8"/>
        <v>9.425454545454544</v>
      </c>
      <c r="P7" s="4">
        <f t="shared" si="9"/>
        <v>3.8652777777777789</v>
      </c>
      <c r="Q7" s="4">
        <f t="shared" si="10"/>
        <v>11.78181818181818</v>
      </c>
      <c r="R7" s="18">
        <f t="shared" si="11"/>
        <v>6.1844444444444457</v>
      </c>
      <c r="S7" s="4">
        <f t="shared" si="12"/>
        <v>5.5443850267379666</v>
      </c>
      <c r="T7" s="4">
        <f t="shared" si="13"/>
        <v>3.8652777777777794</v>
      </c>
      <c r="U7" s="4">
        <f t="shared" si="14"/>
        <v>9.0096256684491962</v>
      </c>
      <c r="V7" s="18">
        <f t="shared" si="15"/>
        <v>5.37777777777778</v>
      </c>
    </row>
    <row r="8" spans="2:22" x14ac:dyDescent="0.25">
      <c r="B8" s="10" t="s">
        <v>6</v>
      </c>
      <c r="C8" s="2" t="s">
        <v>6</v>
      </c>
      <c r="D8" s="3">
        <v>4.4000000000000004</v>
      </c>
      <c r="E8" s="3">
        <v>6</v>
      </c>
      <c r="F8" s="11">
        <v>5.2</v>
      </c>
      <c r="G8" s="17">
        <f t="shared" si="0"/>
        <v>7.1999999999999993</v>
      </c>
      <c r="H8" s="4">
        <f t="shared" si="1"/>
        <v>3.9531250000000009</v>
      </c>
      <c r="I8" s="4">
        <f t="shared" si="2"/>
        <v>10.799999999999999</v>
      </c>
      <c r="J8" s="4">
        <f t="shared" si="3"/>
        <v>5.2708333333333339</v>
      </c>
      <c r="K8" s="4">
        <f t="shared" si="4"/>
        <v>14.399999999999999</v>
      </c>
      <c r="L8" s="18">
        <f t="shared" si="5"/>
        <v>5.9296875000000009</v>
      </c>
      <c r="M8" s="5">
        <f t="shared" si="6"/>
        <v>6.6461538461538456</v>
      </c>
      <c r="N8" s="4">
        <f t="shared" si="7"/>
        <v>5.2708333333333339</v>
      </c>
      <c r="O8" s="4">
        <f t="shared" si="8"/>
        <v>9.2159999999999993</v>
      </c>
      <c r="P8" s="4">
        <f t="shared" si="9"/>
        <v>3.9531250000000009</v>
      </c>
      <c r="Q8" s="4">
        <f t="shared" si="10"/>
        <v>11.52</v>
      </c>
      <c r="R8" s="18">
        <f t="shared" si="11"/>
        <v>6.3250000000000002</v>
      </c>
      <c r="S8" s="4">
        <f t="shared" si="12"/>
        <v>5.4211764705882342</v>
      </c>
      <c r="T8" s="4">
        <f t="shared" si="13"/>
        <v>3.9531250000000013</v>
      </c>
      <c r="U8" s="4">
        <f t="shared" si="14"/>
        <v>8.8094117647058798</v>
      </c>
      <c r="V8" s="18">
        <f t="shared" si="15"/>
        <v>5.5000000000000018</v>
      </c>
    </row>
    <row r="9" spans="2:22" x14ac:dyDescent="0.25">
      <c r="B9" s="10" t="s">
        <v>7</v>
      </c>
      <c r="C9" s="2" t="s">
        <v>8</v>
      </c>
      <c r="D9" s="3">
        <v>4.7</v>
      </c>
      <c r="E9" s="3">
        <v>5.9</v>
      </c>
      <c r="F9" s="11">
        <v>5.4</v>
      </c>
      <c r="G9" s="17">
        <f t="shared" si="0"/>
        <v>7.6909090909090896</v>
      </c>
      <c r="H9" s="4">
        <f t="shared" si="1"/>
        <v>3.7007978723404262</v>
      </c>
      <c r="I9" s="4">
        <f t="shared" si="2"/>
        <v>11.536363636363635</v>
      </c>
      <c r="J9" s="4">
        <f t="shared" si="3"/>
        <v>4.9343971631205683</v>
      </c>
      <c r="K9" s="4">
        <f t="shared" si="4"/>
        <v>15.381818181818179</v>
      </c>
      <c r="L9" s="18">
        <f t="shared" si="5"/>
        <v>5.5511968085106398</v>
      </c>
      <c r="M9" s="5">
        <f t="shared" si="6"/>
        <v>7.0993006993006986</v>
      </c>
      <c r="N9" s="4">
        <f t="shared" si="7"/>
        <v>4.9343971631205683</v>
      </c>
      <c r="O9" s="4">
        <f t="shared" si="8"/>
        <v>9.8443636363636333</v>
      </c>
      <c r="P9" s="4">
        <f t="shared" si="9"/>
        <v>3.7007978723404267</v>
      </c>
      <c r="Q9" s="4">
        <f t="shared" si="10"/>
        <v>12.305454545454543</v>
      </c>
      <c r="R9" s="18">
        <f t="shared" si="11"/>
        <v>5.9212765957446827</v>
      </c>
      <c r="S9" s="4">
        <f t="shared" si="12"/>
        <v>5.7908021390374316</v>
      </c>
      <c r="T9" s="4">
        <f t="shared" si="13"/>
        <v>3.7007978723404267</v>
      </c>
      <c r="U9" s="4">
        <f t="shared" si="14"/>
        <v>9.4100534759358272</v>
      </c>
      <c r="V9" s="18">
        <f t="shared" si="15"/>
        <v>5.1489361702127674</v>
      </c>
    </row>
    <row r="10" spans="2:22" x14ac:dyDescent="0.25">
      <c r="B10" s="10" t="s">
        <v>7</v>
      </c>
      <c r="C10" s="2" t="s">
        <v>9</v>
      </c>
      <c r="D10" s="3">
        <v>4.0999999999999996</v>
      </c>
      <c r="E10" s="3">
        <v>5.0999999999999996</v>
      </c>
      <c r="F10" s="11">
        <v>4.5</v>
      </c>
      <c r="G10" s="17">
        <f t="shared" si="0"/>
        <v>6.7090909090909081</v>
      </c>
      <c r="H10" s="4">
        <f t="shared" si="1"/>
        <v>4.2423780487804885</v>
      </c>
      <c r="I10" s="4">
        <f t="shared" si="2"/>
        <v>10.063636363636361</v>
      </c>
      <c r="J10" s="4">
        <f t="shared" si="3"/>
        <v>5.6565040650406528</v>
      </c>
      <c r="K10" s="4">
        <f t="shared" si="4"/>
        <v>13.418181818181816</v>
      </c>
      <c r="L10" s="18">
        <f t="shared" si="5"/>
        <v>6.3635670731707332</v>
      </c>
      <c r="M10" s="5">
        <f t="shared" si="6"/>
        <v>6.1930069930069918</v>
      </c>
      <c r="N10" s="4">
        <f t="shared" si="7"/>
        <v>5.6565040650406528</v>
      </c>
      <c r="O10" s="4">
        <f t="shared" si="8"/>
        <v>8.5876363636363617</v>
      </c>
      <c r="P10" s="4">
        <f t="shared" si="9"/>
        <v>4.2423780487804894</v>
      </c>
      <c r="Q10" s="4">
        <f t="shared" si="10"/>
        <v>10.734545454545451</v>
      </c>
      <c r="R10" s="18">
        <f t="shared" si="11"/>
        <v>6.7878048780487834</v>
      </c>
      <c r="S10" s="4">
        <f t="shared" si="12"/>
        <v>5.0515508021390367</v>
      </c>
      <c r="T10" s="4">
        <f t="shared" si="13"/>
        <v>4.2423780487804885</v>
      </c>
      <c r="U10" s="4">
        <f t="shared" si="14"/>
        <v>8.2087700534759342</v>
      </c>
      <c r="V10" s="18">
        <f t="shared" si="15"/>
        <v>5.9024390243902456</v>
      </c>
    </row>
    <row r="11" spans="2:22" x14ac:dyDescent="0.25">
      <c r="B11" s="10" t="s">
        <v>7</v>
      </c>
      <c r="C11" s="2" t="s">
        <v>41</v>
      </c>
      <c r="D11" s="3">
        <v>3.7</v>
      </c>
      <c r="E11" s="3">
        <v>5.4</v>
      </c>
      <c r="F11" s="11">
        <v>4.5</v>
      </c>
      <c r="G11" s="17">
        <f t="shared" si="0"/>
        <v>6.0545454545454538</v>
      </c>
      <c r="H11" s="4">
        <f t="shared" si="1"/>
        <v>4.701013513513514</v>
      </c>
      <c r="I11" s="4">
        <f t="shared" si="2"/>
        <v>9.081818181818182</v>
      </c>
      <c r="J11" s="4">
        <f t="shared" si="3"/>
        <v>6.2680180180180187</v>
      </c>
      <c r="K11" s="4">
        <f t="shared" si="4"/>
        <v>12.109090909090908</v>
      </c>
      <c r="L11" s="18">
        <f t="shared" si="5"/>
        <v>7.0515202702702711</v>
      </c>
      <c r="M11" s="5">
        <f t="shared" si="6"/>
        <v>5.5888111888111887</v>
      </c>
      <c r="N11" s="4">
        <f t="shared" si="7"/>
        <v>6.2680180180180187</v>
      </c>
      <c r="O11" s="4">
        <f t="shared" si="8"/>
        <v>7.7498181818181813</v>
      </c>
      <c r="P11" s="4">
        <f t="shared" si="9"/>
        <v>4.701013513513514</v>
      </c>
      <c r="Q11" s="4">
        <f t="shared" si="10"/>
        <v>9.6872727272727257</v>
      </c>
      <c r="R11" s="18">
        <f t="shared" si="11"/>
        <v>7.5216216216216241</v>
      </c>
      <c r="S11" s="4">
        <f t="shared" si="12"/>
        <v>4.558716577540106</v>
      </c>
      <c r="T11" s="4">
        <f t="shared" si="13"/>
        <v>4.7010135135135149</v>
      </c>
      <c r="U11" s="4">
        <f t="shared" si="14"/>
        <v>7.4079144385026723</v>
      </c>
      <c r="V11" s="18">
        <f t="shared" si="15"/>
        <v>6.540540540540543</v>
      </c>
    </row>
    <row r="12" spans="2:22" x14ac:dyDescent="0.25">
      <c r="B12" s="10" t="s">
        <v>7</v>
      </c>
      <c r="C12" s="2" t="s">
        <v>10</v>
      </c>
      <c r="D12" s="3">
        <v>4.0999999999999996</v>
      </c>
      <c r="E12" s="3">
        <v>5.4</v>
      </c>
      <c r="F12" s="11">
        <v>4.7</v>
      </c>
      <c r="G12" s="17">
        <f t="shared" si="0"/>
        <v>6.7090909090909081</v>
      </c>
      <c r="H12" s="4">
        <f t="shared" si="1"/>
        <v>4.2423780487804885</v>
      </c>
      <c r="I12" s="4">
        <f t="shared" si="2"/>
        <v>10.063636363636361</v>
      </c>
      <c r="J12" s="4">
        <f t="shared" si="3"/>
        <v>5.6565040650406528</v>
      </c>
      <c r="K12" s="4">
        <f t="shared" si="4"/>
        <v>13.418181818181816</v>
      </c>
      <c r="L12" s="18">
        <f t="shared" si="5"/>
        <v>6.3635670731707332</v>
      </c>
      <c r="M12" s="5">
        <f t="shared" si="6"/>
        <v>6.1930069930069918</v>
      </c>
      <c r="N12" s="4">
        <f t="shared" si="7"/>
        <v>5.6565040650406528</v>
      </c>
      <c r="O12" s="4">
        <f t="shared" si="8"/>
        <v>8.5876363636363617</v>
      </c>
      <c r="P12" s="4">
        <f t="shared" si="9"/>
        <v>4.2423780487804894</v>
      </c>
      <c r="Q12" s="4">
        <f t="shared" si="10"/>
        <v>10.734545454545451</v>
      </c>
      <c r="R12" s="18">
        <f t="shared" si="11"/>
        <v>6.7878048780487834</v>
      </c>
      <c r="S12" s="4">
        <f t="shared" si="12"/>
        <v>5.0515508021390367</v>
      </c>
      <c r="T12" s="4">
        <f t="shared" si="13"/>
        <v>4.2423780487804885</v>
      </c>
      <c r="U12" s="4">
        <f t="shared" si="14"/>
        <v>8.2087700534759342</v>
      </c>
      <c r="V12" s="18">
        <f t="shared" si="15"/>
        <v>5.9024390243902456</v>
      </c>
    </row>
    <row r="13" spans="2:22" x14ac:dyDescent="0.25">
      <c r="B13" s="10" t="s">
        <v>7</v>
      </c>
      <c r="C13" s="2" t="s">
        <v>42</v>
      </c>
      <c r="D13" s="3">
        <v>3.7</v>
      </c>
      <c r="E13" s="3">
        <v>5.4</v>
      </c>
      <c r="F13" s="11">
        <v>4.7</v>
      </c>
      <c r="G13" s="17">
        <f t="shared" si="0"/>
        <v>6.0545454545454538</v>
      </c>
      <c r="H13" s="4">
        <f t="shared" si="1"/>
        <v>4.701013513513514</v>
      </c>
      <c r="I13" s="4">
        <f t="shared" si="2"/>
        <v>9.081818181818182</v>
      </c>
      <c r="J13" s="4">
        <f t="shared" si="3"/>
        <v>6.2680180180180187</v>
      </c>
      <c r="K13" s="4">
        <f t="shared" si="4"/>
        <v>12.109090909090908</v>
      </c>
      <c r="L13" s="18">
        <f t="shared" si="5"/>
        <v>7.0515202702702711</v>
      </c>
      <c r="M13" s="5">
        <f t="shared" si="6"/>
        <v>5.5888111888111887</v>
      </c>
      <c r="N13" s="4">
        <f t="shared" si="7"/>
        <v>6.2680180180180187</v>
      </c>
      <c r="O13" s="4">
        <f t="shared" si="8"/>
        <v>7.7498181818181813</v>
      </c>
      <c r="P13" s="4">
        <f t="shared" si="9"/>
        <v>4.701013513513514</v>
      </c>
      <c r="Q13" s="4">
        <f t="shared" si="10"/>
        <v>9.6872727272727257</v>
      </c>
      <c r="R13" s="18">
        <f t="shared" si="11"/>
        <v>7.5216216216216241</v>
      </c>
      <c r="S13" s="4">
        <f t="shared" si="12"/>
        <v>4.558716577540106</v>
      </c>
      <c r="T13" s="4">
        <f t="shared" si="13"/>
        <v>4.7010135135135149</v>
      </c>
      <c r="U13" s="4">
        <f t="shared" si="14"/>
        <v>7.4079144385026723</v>
      </c>
      <c r="V13" s="18">
        <f t="shared" si="15"/>
        <v>6.540540540540543</v>
      </c>
    </row>
    <row r="14" spans="2:22" x14ac:dyDescent="0.25">
      <c r="B14" s="10" t="s">
        <v>11</v>
      </c>
      <c r="C14" s="2" t="s">
        <v>11</v>
      </c>
      <c r="D14" s="3">
        <v>5.3</v>
      </c>
      <c r="E14" s="3">
        <v>8.9</v>
      </c>
      <c r="F14" s="11">
        <v>5.9</v>
      </c>
      <c r="G14" s="17">
        <f t="shared" si="0"/>
        <v>8.672727272727272</v>
      </c>
      <c r="H14" s="4">
        <f t="shared" si="1"/>
        <v>3.2818396226415101</v>
      </c>
      <c r="I14" s="4">
        <f t="shared" si="2"/>
        <v>13.009090909090906</v>
      </c>
      <c r="J14" s="4">
        <f t="shared" si="3"/>
        <v>4.3757861635220143</v>
      </c>
      <c r="K14" s="4">
        <f t="shared" si="4"/>
        <v>17.345454545454544</v>
      </c>
      <c r="L14" s="18">
        <f t="shared" si="5"/>
        <v>4.9227594339622645</v>
      </c>
      <c r="M14" s="5">
        <f t="shared" si="6"/>
        <v>8.0055944055944046</v>
      </c>
      <c r="N14" s="4">
        <f t="shared" si="7"/>
        <v>4.3757861635220134</v>
      </c>
      <c r="O14" s="4">
        <f t="shared" si="8"/>
        <v>11.101090909090907</v>
      </c>
      <c r="P14" s="4">
        <f t="shared" si="9"/>
        <v>3.2818396226415105</v>
      </c>
      <c r="Q14" s="4">
        <f t="shared" si="10"/>
        <v>13.876363636363633</v>
      </c>
      <c r="R14" s="18">
        <f t="shared" si="11"/>
        <v>5.2509433962264165</v>
      </c>
      <c r="S14" s="4">
        <f t="shared" si="12"/>
        <v>6.5300534759358273</v>
      </c>
      <c r="T14" s="4">
        <f t="shared" si="13"/>
        <v>3.2818396226415105</v>
      </c>
      <c r="U14" s="4">
        <f t="shared" si="14"/>
        <v>10.61133689839572</v>
      </c>
      <c r="V14" s="18">
        <f t="shared" si="15"/>
        <v>4.5660377358490578</v>
      </c>
    </row>
    <row r="15" spans="2:22" x14ac:dyDescent="0.25">
      <c r="B15" s="10" t="s">
        <v>11</v>
      </c>
      <c r="C15" s="2" t="s">
        <v>12</v>
      </c>
      <c r="D15" s="3">
        <v>3.3</v>
      </c>
      <c r="E15" s="3">
        <v>6.9</v>
      </c>
      <c r="F15" s="11">
        <v>6.4</v>
      </c>
      <c r="G15" s="17">
        <f t="shared" si="0"/>
        <v>5.3999999999999995</v>
      </c>
      <c r="H15" s="4">
        <f t="shared" si="1"/>
        <v>5.2708333333333339</v>
      </c>
      <c r="I15" s="4">
        <f t="shared" si="2"/>
        <v>8.1</v>
      </c>
      <c r="J15" s="4">
        <f t="shared" si="3"/>
        <v>7.0277777777777786</v>
      </c>
      <c r="K15" s="4">
        <f t="shared" si="4"/>
        <v>10.799999999999999</v>
      </c>
      <c r="L15" s="18">
        <f t="shared" si="5"/>
        <v>7.9062500000000009</v>
      </c>
      <c r="M15" s="5">
        <f t="shared" si="6"/>
        <v>4.9846153846153847</v>
      </c>
      <c r="N15" s="4">
        <f t="shared" si="7"/>
        <v>7.0277777777777786</v>
      </c>
      <c r="O15" s="4">
        <f t="shared" si="8"/>
        <v>6.9119999999999981</v>
      </c>
      <c r="P15" s="4">
        <f t="shared" si="9"/>
        <v>5.2708333333333348</v>
      </c>
      <c r="Q15" s="4">
        <f t="shared" si="10"/>
        <v>8.6399999999999988</v>
      </c>
      <c r="R15" s="18">
        <f t="shared" si="11"/>
        <v>8.4333333333333353</v>
      </c>
      <c r="S15" s="4">
        <f t="shared" si="12"/>
        <v>4.0658823529411752</v>
      </c>
      <c r="T15" s="4">
        <f t="shared" si="13"/>
        <v>5.2708333333333348</v>
      </c>
      <c r="U15" s="4">
        <f t="shared" si="14"/>
        <v>6.6070588235294103</v>
      </c>
      <c r="V15" s="18">
        <f t="shared" si="15"/>
        <v>7.3333333333333357</v>
      </c>
    </row>
    <row r="16" spans="2:22" x14ac:dyDescent="0.25">
      <c r="B16" s="10" t="s">
        <v>11</v>
      </c>
      <c r="C16" s="2" t="s">
        <v>43</v>
      </c>
      <c r="D16" s="3">
        <v>5.9</v>
      </c>
      <c r="E16" s="3">
        <v>7.4</v>
      </c>
      <c r="F16" s="11">
        <v>6.7</v>
      </c>
      <c r="G16" s="17">
        <f t="shared" si="0"/>
        <v>9.6545454545454525</v>
      </c>
      <c r="H16" s="4">
        <f t="shared" si="1"/>
        <v>2.948093220338984</v>
      </c>
      <c r="I16" s="4">
        <f t="shared" si="2"/>
        <v>14.481818181818181</v>
      </c>
      <c r="J16" s="4">
        <f t="shared" si="3"/>
        <v>3.930790960451978</v>
      </c>
      <c r="K16" s="4">
        <f t="shared" si="4"/>
        <v>19.309090909090905</v>
      </c>
      <c r="L16" s="18">
        <f t="shared" si="5"/>
        <v>4.4221398305084758</v>
      </c>
      <c r="M16" s="5">
        <f t="shared" si="6"/>
        <v>8.9118881118881106</v>
      </c>
      <c r="N16" s="4">
        <f t="shared" si="7"/>
        <v>3.930790960451978</v>
      </c>
      <c r="O16" s="4">
        <f t="shared" si="8"/>
        <v>12.35781818181818</v>
      </c>
      <c r="P16" s="4">
        <f t="shared" si="9"/>
        <v>2.948093220338984</v>
      </c>
      <c r="Q16" s="4">
        <f t="shared" si="10"/>
        <v>15.447272727272725</v>
      </c>
      <c r="R16" s="18">
        <f t="shared" si="11"/>
        <v>4.7169491525423739</v>
      </c>
      <c r="S16" s="4">
        <f t="shared" si="12"/>
        <v>7.269304812834223</v>
      </c>
      <c r="T16" s="4">
        <f t="shared" si="13"/>
        <v>2.948093220338984</v>
      </c>
      <c r="U16" s="4">
        <f t="shared" si="14"/>
        <v>11.812620320855613</v>
      </c>
      <c r="V16" s="18">
        <f t="shared" si="15"/>
        <v>4.1016949152542388</v>
      </c>
    </row>
    <row r="17" spans="2:22" x14ac:dyDescent="0.25">
      <c r="B17" s="10" t="s">
        <v>13</v>
      </c>
      <c r="C17" s="2" t="s">
        <v>14</v>
      </c>
      <c r="D17" s="3">
        <v>2.9</v>
      </c>
      <c r="E17" s="3">
        <v>6.7</v>
      </c>
      <c r="F17" s="11">
        <v>4.5</v>
      </c>
      <c r="G17" s="17">
        <f t="shared" si="0"/>
        <v>4.7454545454545451</v>
      </c>
      <c r="H17" s="4">
        <f t="shared" si="1"/>
        <v>5.9978448275862073</v>
      </c>
      <c r="I17" s="4">
        <f t="shared" si="2"/>
        <v>7.1181818181818173</v>
      </c>
      <c r="J17" s="4">
        <f t="shared" si="3"/>
        <v>7.9971264367816106</v>
      </c>
      <c r="K17" s="4">
        <f t="shared" si="4"/>
        <v>9.4909090909090903</v>
      </c>
      <c r="L17" s="18">
        <f t="shared" si="5"/>
        <v>8.9967672413793114</v>
      </c>
      <c r="M17" s="5">
        <f t="shared" si="6"/>
        <v>4.3804195804195807</v>
      </c>
      <c r="N17" s="4">
        <f t="shared" si="7"/>
        <v>7.9971264367816088</v>
      </c>
      <c r="O17" s="4">
        <f t="shared" si="8"/>
        <v>6.0741818181818168</v>
      </c>
      <c r="P17" s="4">
        <f t="shared" si="9"/>
        <v>5.9978448275862091</v>
      </c>
      <c r="Q17" s="4">
        <f t="shared" si="10"/>
        <v>7.592727272727271</v>
      </c>
      <c r="R17" s="18">
        <f t="shared" si="11"/>
        <v>9.5965517241379334</v>
      </c>
      <c r="S17" s="4">
        <f t="shared" si="12"/>
        <v>3.5730481283422453</v>
      </c>
      <c r="T17" s="4">
        <f t="shared" si="13"/>
        <v>5.9978448275862091</v>
      </c>
      <c r="U17" s="4">
        <f t="shared" si="14"/>
        <v>5.8062032085561492</v>
      </c>
      <c r="V17" s="18">
        <f t="shared" si="15"/>
        <v>8.3448275862068986</v>
      </c>
    </row>
    <row r="18" spans="2:22" x14ac:dyDescent="0.25">
      <c r="B18" s="10" t="s">
        <v>13</v>
      </c>
      <c r="C18" s="2" t="s">
        <v>15</v>
      </c>
      <c r="D18" s="3">
        <v>3.3</v>
      </c>
      <c r="E18" s="3">
        <v>5.9</v>
      </c>
      <c r="F18" s="11">
        <v>4.8</v>
      </c>
      <c r="G18" s="17">
        <f t="shared" si="0"/>
        <v>5.3999999999999995</v>
      </c>
      <c r="H18" s="4">
        <f t="shared" si="1"/>
        <v>5.2708333333333339</v>
      </c>
      <c r="I18" s="4">
        <f t="shared" si="2"/>
        <v>8.1</v>
      </c>
      <c r="J18" s="4">
        <f t="shared" si="3"/>
        <v>7.0277777777777786</v>
      </c>
      <c r="K18" s="4">
        <f t="shared" si="4"/>
        <v>10.799999999999999</v>
      </c>
      <c r="L18" s="18">
        <f t="shared" si="5"/>
        <v>7.9062500000000009</v>
      </c>
      <c r="M18" s="5">
        <f t="shared" si="6"/>
        <v>4.9846153846153847</v>
      </c>
      <c r="N18" s="4">
        <f t="shared" si="7"/>
        <v>7.0277777777777786</v>
      </c>
      <c r="O18" s="4">
        <f t="shared" si="8"/>
        <v>6.9119999999999981</v>
      </c>
      <c r="P18" s="4">
        <f t="shared" si="9"/>
        <v>5.2708333333333348</v>
      </c>
      <c r="Q18" s="4">
        <f t="shared" si="10"/>
        <v>8.6399999999999988</v>
      </c>
      <c r="R18" s="18">
        <f t="shared" si="11"/>
        <v>8.4333333333333353</v>
      </c>
      <c r="S18" s="4">
        <f t="shared" si="12"/>
        <v>4.0658823529411752</v>
      </c>
      <c r="T18" s="4">
        <f t="shared" si="13"/>
        <v>5.2708333333333348</v>
      </c>
      <c r="U18" s="4">
        <f t="shared" si="14"/>
        <v>6.6070588235294103</v>
      </c>
      <c r="V18" s="18">
        <f t="shared" si="15"/>
        <v>7.3333333333333357</v>
      </c>
    </row>
    <row r="19" spans="2:22" x14ac:dyDescent="0.25">
      <c r="B19" s="10" t="s">
        <v>16</v>
      </c>
      <c r="C19" s="2" t="s">
        <v>16</v>
      </c>
      <c r="D19" s="3">
        <v>3.9</v>
      </c>
      <c r="E19" s="3">
        <v>6</v>
      </c>
      <c r="F19" s="11">
        <v>4.9000000000000004</v>
      </c>
      <c r="G19" s="17">
        <f t="shared" si="0"/>
        <v>6.3818181818181809</v>
      </c>
      <c r="H19" s="4">
        <f t="shared" si="1"/>
        <v>4.4599358974358987</v>
      </c>
      <c r="I19" s="4">
        <f t="shared" si="2"/>
        <v>9.5727272727272705</v>
      </c>
      <c r="J19" s="4">
        <f t="shared" si="3"/>
        <v>5.9465811965811985</v>
      </c>
      <c r="K19" s="4">
        <f t="shared" si="4"/>
        <v>12.763636363636362</v>
      </c>
      <c r="L19" s="18">
        <f t="shared" si="5"/>
        <v>6.6899038461538476</v>
      </c>
      <c r="M19" s="5">
        <f t="shared" si="6"/>
        <v>5.8909090909090907</v>
      </c>
      <c r="N19" s="4">
        <f t="shared" si="7"/>
        <v>5.9465811965811977</v>
      </c>
      <c r="O19" s="4">
        <f t="shared" si="8"/>
        <v>8.1687272727272706</v>
      </c>
      <c r="P19" s="4">
        <f t="shared" si="9"/>
        <v>4.4599358974358987</v>
      </c>
      <c r="Q19" s="4">
        <f t="shared" si="10"/>
        <v>10.210909090909089</v>
      </c>
      <c r="R19" s="18">
        <f t="shared" si="11"/>
        <v>7.1358974358974381</v>
      </c>
      <c r="S19" s="4">
        <f t="shared" si="12"/>
        <v>4.8051336898395709</v>
      </c>
      <c r="T19" s="4">
        <f t="shared" si="13"/>
        <v>4.4599358974358987</v>
      </c>
      <c r="U19" s="4">
        <f t="shared" si="14"/>
        <v>7.8083422459893033</v>
      </c>
      <c r="V19" s="18">
        <f t="shared" si="15"/>
        <v>6.2051282051282071</v>
      </c>
    </row>
    <row r="20" spans="2:22" x14ac:dyDescent="0.25">
      <c r="B20" s="10" t="s">
        <v>17</v>
      </c>
      <c r="C20" s="2" t="s">
        <v>18</v>
      </c>
      <c r="D20" s="3">
        <v>4.5</v>
      </c>
      <c r="E20" s="3">
        <v>6.4</v>
      </c>
      <c r="F20" s="11">
        <v>5.3</v>
      </c>
      <c r="G20" s="17">
        <f t="shared" si="0"/>
        <v>7.3636363636363624</v>
      </c>
      <c r="H20" s="4">
        <f t="shared" si="1"/>
        <v>3.8652777777777789</v>
      </c>
      <c r="I20" s="4">
        <f t="shared" si="2"/>
        <v>11.045454545454545</v>
      </c>
      <c r="J20" s="4">
        <f t="shared" si="3"/>
        <v>5.1537037037037043</v>
      </c>
      <c r="K20" s="4">
        <f t="shared" si="4"/>
        <v>14.727272727272725</v>
      </c>
      <c r="L20" s="18">
        <f t="shared" si="5"/>
        <v>5.7979166666666675</v>
      </c>
      <c r="M20" s="5">
        <f t="shared" si="6"/>
        <v>6.7972027972027966</v>
      </c>
      <c r="N20" s="4">
        <f t="shared" si="7"/>
        <v>5.1537037037037043</v>
      </c>
      <c r="O20" s="4">
        <f t="shared" si="8"/>
        <v>9.425454545454544</v>
      </c>
      <c r="P20" s="4">
        <f t="shared" si="9"/>
        <v>3.8652777777777789</v>
      </c>
      <c r="Q20" s="4">
        <f t="shared" si="10"/>
        <v>11.78181818181818</v>
      </c>
      <c r="R20" s="18">
        <f t="shared" si="11"/>
        <v>6.1844444444444457</v>
      </c>
      <c r="S20" s="4">
        <f t="shared" si="12"/>
        <v>5.5443850267379666</v>
      </c>
      <c r="T20" s="4">
        <f t="shared" si="13"/>
        <v>3.8652777777777794</v>
      </c>
      <c r="U20" s="4">
        <f t="shared" si="14"/>
        <v>9.0096256684491962</v>
      </c>
      <c r="V20" s="18">
        <f t="shared" si="15"/>
        <v>5.37777777777778</v>
      </c>
    </row>
    <row r="21" spans="2:22" x14ac:dyDescent="0.25">
      <c r="B21" s="10" t="s">
        <v>19</v>
      </c>
      <c r="C21" s="2" t="s">
        <v>19</v>
      </c>
      <c r="D21" s="3">
        <v>3.9</v>
      </c>
      <c r="E21" s="3">
        <v>7.5</v>
      </c>
      <c r="F21" s="11">
        <v>5.7</v>
      </c>
      <c r="G21" s="17">
        <f t="shared" si="0"/>
        <v>6.3818181818181809</v>
      </c>
      <c r="H21" s="4">
        <f t="shared" si="1"/>
        <v>4.4599358974358987</v>
      </c>
      <c r="I21" s="4">
        <f t="shared" si="2"/>
        <v>9.5727272727272705</v>
      </c>
      <c r="J21" s="4">
        <f t="shared" si="3"/>
        <v>5.9465811965811985</v>
      </c>
      <c r="K21" s="4">
        <f t="shared" si="4"/>
        <v>12.763636363636362</v>
      </c>
      <c r="L21" s="18">
        <f t="shared" si="5"/>
        <v>6.6899038461538476</v>
      </c>
      <c r="M21" s="5">
        <f t="shared" si="6"/>
        <v>5.8909090909090907</v>
      </c>
      <c r="N21" s="4">
        <f t="shared" si="7"/>
        <v>5.9465811965811977</v>
      </c>
      <c r="O21" s="4">
        <f t="shared" si="8"/>
        <v>8.1687272727272706</v>
      </c>
      <c r="P21" s="4">
        <f t="shared" si="9"/>
        <v>4.4599358974358987</v>
      </c>
      <c r="Q21" s="4">
        <f t="shared" si="10"/>
        <v>10.210909090909089</v>
      </c>
      <c r="R21" s="18">
        <f t="shared" si="11"/>
        <v>7.1358974358974381</v>
      </c>
      <c r="S21" s="4">
        <f t="shared" si="12"/>
        <v>4.8051336898395709</v>
      </c>
      <c r="T21" s="4">
        <f t="shared" si="13"/>
        <v>4.4599358974358987</v>
      </c>
      <c r="U21" s="4">
        <f t="shared" si="14"/>
        <v>7.8083422459893033</v>
      </c>
      <c r="V21" s="18">
        <f t="shared" si="15"/>
        <v>6.2051282051282071</v>
      </c>
    </row>
    <row r="22" spans="2:22" x14ac:dyDescent="0.25">
      <c r="B22" s="10" t="s">
        <v>20</v>
      </c>
      <c r="C22" s="2" t="s">
        <v>20</v>
      </c>
      <c r="D22" s="3">
        <v>4.4000000000000004</v>
      </c>
      <c r="E22" s="3">
        <v>6.6</v>
      </c>
      <c r="F22" s="11">
        <v>5.6</v>
      </c>
      <c r="G22" s="17">
        <f t="shared" si="0"/>
        <v>7.1999999999999993</v>
      </c>
      <c r="H22" s="4">
        <f t="shared" si="1"/>
        <v>3.9531250000000009</v>
      </c>
      <c r="I22" s="4">
        <f t="shared" si="2"/>
        <v>10.799999999999999</v>
      </c>
      <c r="J22" s="4">
        <f t="shared" si="3"/>
        <v>5.2708333333333339</v>
      </c>
      <c r="K22" s="4">
        <f t="shared" si="4"/>
        <v>14.399999999999999</v>
      </c>
      <c r="L22" s="18">
        <f t="shared" si="5"/>
        <v>5.9296875000000009</v>
      </c>
      <c r="M22" s="5">
        <f t="shared" si="6"/>
        <v>6.6461538461538456</v>
      </c>
      <c r="N22" s="4">
        <f t="shared" si="7"/>
        <v>5.2708333333333339</v>
      </c>
      <c r="O22" s="4">
        <f t="shared" si="8"/>
        <v>9.2159999999999993</v>
      </c>
      <c r="P22" s="4">
        <f t="shared" si="9"/>
        <v>3.9531250000000009</v>
      </c>
      <c r="Q22" s="4">
        <f t="shared" si="10"/>
        <v>11.52</v>
      </c>
      <c r="R22" s="18">
        <f t="shared" si="11"/>
        <v>6.3250000000000002</v>
      </c>
      <c r="S22" s="4">
        <f t="shared" si="12"/>
        <v>5.4211764705882342</v>
      </c>
      <c r="T22" s="4">
        <f t="shared" si="13"/>
        <v>3.9531250000000013</v>
      </c>
      <c r="U22" s="4">
        <f t="shared" si="14"/>
        <v>8.8094117647058798</v>
      </c>
      <c r="V22" s="18">
        <f t="shared" si="15"/>
        <v>5.5000000000000018</v>
      </c>
    </row>
    <row r="23" spans="2:22" x14ac:dyDescent="0.25">
      <c r="B23" s="10" t="s">
        <v>21</v>
      </c>
      <c r="C23" s="2" t="s">
        <v>22</v>
      </c>
      <c r="D23" s="3">
        <v>4.7</v>
      </c>
      <c r="E23" s="3">
        <v>6.1</v>
      </c>
      <c r="F23" s="11">
        <v>5.3</v>
      </c>
      <c r="G23" s="17">
        <f t="shared" si="0"/>
        <v>7.6909090909090896</v>
      </c>
      <c r="H23" s="4">
        <f t="shared" si="1"/>
        <v>3.7007978723404262</v>
      </c>
      <c r="I23" s="4">
        <f t="shared" si="2"/>
        <v>11.536363636363635</v>
      </c>
      <c r="J23" s="4">
        <f t="shared" si="3"/>
        <v>4.9343971631205683</v>
      </c>
      <c r="K23" s="4">
        <f t="shared" si="4"/>
        <v>15.381818181818179</v>
      </c>
      <c r="L23" s="18">
        <f t="shared" si="5"/>
        <v>5.5511968085106398</v>
      </c>
      <c r="M23" s="5">
        <f t="shared" si="6"/>
        <v>7.0993006993006986</v>
      </c>
      <c r="N23" s="4">
        <f t="shared" si="7"/>
        <v>4.9343971631205683</v>
      </c>
      <c r="O23" s="4">
        <f t="shared" si="8"/>
        <v>9.8443636363636333</v>
      </c>
      <c r="P23" s="4">
        <f t="shared" si="9"/>
        <v>3.7007978723404267</v>
      </c>
      <c r="Q23" s="4">
        <f t="shared" si="10"/>
        <v>12.305454545454543</v>
      </c>
      <c r="R23" s="18">
        <f t="shared" si="11"/>
        <v>5.9212765957446827</v>
      </c>
      <c r="S23" s="4">
        <f t="shared" si="12"/>
        <v>5.7908021390374316</v>
      </c>
      <c r="T23" s="4">
        <f t="shared" si="13"/>
        <v>3.7007978723404267</v>
      </c>
      <c r="U23" s="4">
        <f t="shared" si="14"/>
        <v>9.4100534759358272</v>
      </c>
      <c r="V23" s="18">
        <f t="shared" si="15"/>
        <v>5.1489361702127674</v>
      </c>
    </row>
    <row r="24" spans="2:22" x14ac:dyDescent="0.25">
      <c r="B24" s="10" t="s">
        <v>21</v>
      </c>
      <c r="C24" s="2" t="s">
        <v>23</v>
      </c>
      <c r="D24" s="3">
        <v>5.4</v>
      </c>
      <c r="E24" s="3">
        <v>6</v>
      </c>
      <c r="F24" s="11">
        <v>5.7</v>
      </c>
      <c r="G24" s="17">
        <f t="shared" si="0"/>
        <v>8.8363636363636342</v>
      </c>
      <c r="H24" s="4">
        <f t="shared" si="1"/>
        <v>3.2210648148148158</v>
      </c>
      <c r="I24" s="4">
        <f t="shared" si="2"/>
        <v>13.254545454545454</v>
      </c>
      <c r="J24" s="4">
        <f t="shared" si="3"/>
        <v>4.2947530864197532</v>
      </c>
      <c r="K24" s="4">
        <f t="shared" si="4"/>
        <v>17.672727272727268</v>
      </c>
      <c r="L24" s="18">
        <f t="shared" si="5"/>
        <v>4.8315972222222232</v>
      </c>
      <c r="M24" s="5">
        <f t="shared" si="6"/>
        <v>8.1566433566433556</v>
      </c>
      <c r="N24" s="4">
        <f t="shared" si="7"/>
        <v>4.2947530864197541</v>
      </c>
      <c r="O24" s="4">
        <f t="shared" si="8"/>
        <v>11.310545454545451</v>
      </c>
      <c r="P24" s="4">
        <f t="shared" si="9"/>
        <v>3.2210648148148158</v>
      </c>
      <c r="Q24" s="4">
        <f t="shared" si="10"/>
        <v>14.138181818181817</v>
      </c>
      <c r="R24" s="18">
        <f t="shared" si="11"/>
        <v>5.1537037037037043</v>
      </c>
      <c r="S24" s="4">
        <f t="shared" si="12"/>
        <v>6.6532620320855598</v>
      </c>
      <c r="T24" s="4">
        <f t="shared" si="13"/>
        <v>3.2210648148148158</v>
      </c>
      <c r="U24" s="4">
        <f t="shared" si="14"/>
        <v>10.811550802139037</v>
      </c>
      <c r="V24" s="18">
        <f t="shared" si="15"/>
        <v>4.4814814814814827</v>
      </c>
    </row>
    <row r="25" spans="2:22" x14ac:dyDescent="0.25">
      <c r="B25" s="10" t="s">
        <v>21</v>
      </c>
      <c r="C25" s="2" t="s">
        <v>24</v>
      </c>
      <c r="D25" s="3">
        <v>3.8</v>
      </c>
      <c r="E25" s="3">
        <v>5.2</v>
      </c>
      <c r="F25" s="11">
        <v>4.7</v>
      </c>
      <c r="G25" s="17">
        <f t="shared" si="0"/>
        <v>6.2181818181818178</v>
      </c>
      <c r="H25" s="4">
        <f t="shared" si="1"/>
        <v>4.5773026315789478</v>
      </c>
      <c r="I25" s="4">
        <f t="shared" si="2"/>
        <v>9.3272727272727263</v>
      </c>
      <c r="J25" s="4">
        <f t="shared" si="3"/>
        <v>6.1030701754385976</v>
      </c>
      <c r="K25" s="4">
        <f t="shared" si="4"/>
        <v>12.436363636363636</v>
      </c>
      <c r="L25" s="18">
        <f t="shared" si="5"/>
        <v>6.8659539473684221</v>
      </c>
      <c r="M25" s="5">
        <f t="shared" si="6"/>
        <v>5.7398601398601397</v>
      </c>
      <c r="N25" s="4">
        <f t="shared" si="7"/>
        <v>6.1030701754385976</v>
      </c>
      <c r="O25" s="4">
        <f t="shared" si="8"/>
        <v>7.9592727272727259</v>
      </c>
      <c r="P25" s="4">
        <f t="shared" si="9"/>
        <v>4.5773026315789487</v>
      </c>
      <c r="Q25" s="4">
        <f t="shared" si="10"/>
        <v>9.9490909090909074</v>
      </c>
      <c r="R25" s="18">
        <f t="shared" si="11"/>
        <v>7.3236842105263174</v>
      </c>
      <c r="S25" s="4">
        <f t="shared" si="12"/>
        <v>4.6819251336898384</v>
      </c>
      <c r="T25" s="4">
        <f t="shared" si="13"/>
        <v>4.5773026315789487</v>
      </c>
      <c r="U25" s="4">
        <f t="shared" si="14"/>
        <v>7.6081283422459887</v>
      </c>
      <c r="V25" s="18">
        <f t="shared" si="15"/>
        <v>6.3684210526315805</v>
      </c>
    </row>
    <row r="26" spans="2:22" x14ac:dyDescent="0.25">
      <c r="B26" s="10" t="s">
        <v>25</v>
      </c>
      <c r="C26" s="2" t="s">
        <v>26</v>
      </c>
      <c r="D26" s="3">
        <v>4.2</v>
      </c>
      <c r="E26" s="3">
        <v>6.8</v>
      </c>
      <c r="F26" s="11">
        <v>5.4</v>
      </c>
      <c r="G26" s="17">
        <f t="shared" si="0"/>
        <v>6.8727272727272721</v>
      </c>
      <c r="H26" s="4">
        <f t="shared" si="1"/>
        <v>4.1413690476190483</v>
      </c>
      <c r="I26" s="4">
        <f t="shared" si="2"/>
        <v>10.309090909090909</v>
      </c>
      <c r="J26" s="4">
        <f t="shared" si="3"/>
        <v>5.5218253968253972</v>
      </c>
      <c r="K26" s="4">
        <f t="shared" si="4"/>
        <v>13.745454545454544</v>
      </c>
      <c r="L26" s="18">
        <f t="shared" si="5"/>
        <v>6.2120535714285721</v>
      </c>
      <c r="M26" s="5">
        <f t="shared" si="6"/>
        <v>6.3440559440559436</v>
      </c>
      <c r="N26" s="4">
        <f t="shared" si="7"/>
        <v>5.5218253968253972</v>
      </c>
      <c r="O26" s="4">
        <f t="shared" si="8"/>
        <v>8.7970909090909082</v>
      </c>
      <c r="P26" s="4">
        <f t="shared" si="9"/>
        <v>4.1413690476190483</v>
      </c>
      <c r="Q26" s="4">
        <f t="shared" si="10"/>
        <v>10.996363636363634</v>
      </c>
      <c r="R26" s="18">
        <f t="shared" si="11"/>
        <v>6.6261904761904775</v>
      </c>
      <c r="S26" s="4">
        <f t="shared" si="12"/>
        <v>5.1747593582887692</v>
      </c>
      <c r="T26" s="4">
        <f t="shared" si="13"/>
        <v>4.1413690476190492</v>
      </c>
      <c r="U26" s="4">
        <f t="shared" si="14"/>
        <v>8.4089839572192506</v>
      </c>
      <c r="V26" s="18">
        <f t="shared" si="15"/>
        <v>5.7619047619047628</v>
      </c>
    </row>
    <row r="27" spans="2:22" x14ac:dyDescent="0.25">
      <c r="B27" s="10" t="s">
        <v>27</v>
      </c>
      <c r="C27" s="2" t="s">
        <v>44</v>
      </c>
      <c r="D27" s="3">
        <v>4.0999999999999996</v>
      </c>
      <c r="E27" s="3">
        <v>8.1999999999999993</v>
      </c>
      <c r="F27" s="11">
        <v>5.9</v>
      </c>
      <c r="G27" s="17">
        <f t="shared" si="0"/>
        <v>6.7090909090909081</v>
      </c>
      <c r="H27" s="4">
        <f t="shared" si="1"/>
        <v>4.2423780487804885</v>
      </c>
      <c r="I27" s="4">
        <f t="shared" si="2"/>
        <v>10.063636363636361</v>
      </c>
      <c r="J27" s="4">
        <f t="shared" si="3"/>
        <v>5.6565040650406528</v>
      </c>
      <c r="K27" s="4">
        <f t="shared" si="4"/>
        <v>13.418181818181816</v>
      </c>
      <c r="L27" s="18">
        <f t="shared" si="5"/>
        <v>6.3635670731707332</v>
      </c>
      <c r="M27" s="5">
        <f t="shared" si="6"/>
        <v>6.1930069930069918</v>
      </c>
      <c r="N27" s="4">
        <f t="shared" si="7"/>
        <v>5.6565040650406528</v>
      </c>
      <c r="O27" s="4">
        <f t="shared" si="8"/>
        <v>8.5876363636363617</v>
      </c>
      <c r="P27" s="4">
        <f t="shared" si="9"/>
        <v>4.2423780487804894</v>
      </c>
      <c r="Q27" s="4">
        <f t="shared" si="10"/>
        <v>10.734545454545451</v>
      </c>
      <c r="R27" s="18">
        <f t="shared" si="11"/>
        <v>6.7878048780487834</v>
      </c>
      <c r="S27" s="4">
        <f t="shared" si="12"/>
        <v>5.0515508021390367</v>
      </c>
      <c r="T27" s="4">
        <f t="shared" si="13"/>
        <v>4.2423780487804885</v>
      </c>
      <c r="U27" s="4">
        <f t="shared" si="14"/>
        <v>8.2087700534759342</v>
      </c>
      <c r="V27" s="18">
        <f t="shared" si="15"/>
        <v>5.9024390243902456</v>
      </c>
    </row>
    <row r="28" spans="2:22" x14ac:dyDescent="0.25">
      <c r="B28" s="10" t="s">
        <v>27</v>
      </c>
      <c r="C28" s="2" t="s">
        <v>28</v>
      </c>
      <c r="D28" s="3">
        <v>4</v>
      </c>
      <c r="E28" s="3">
        <v>7.7</v>
      </c>
      <c r="F28" s="11">
        <v>5.6</v>
      </c>
      <c r="G28" s="17">
        <f t="shared" si="0"/>
        <v>6.5454545454545441</v>
      </c>
      <c r="H28" s="4">
        <f t="shared" si="1"/>
        <v>4.3484375000000011</v>
      </c>
      <c r="I28" s="4">
        <f t="shared" si="2"/>
        <v>9.8181818181818166</v>
      </c>
      <c r="J28" s="4">
        <f t="shared" si="3"/>
        <v>5.7979166666666684</v>
      </c>
      <c r="K28" s="4">
        <f t="shared" si="4"/>
        <v>13.090909090909088</v>
      </c>
      <c r="L28" s="18">
        <f t="shared" si="5"/>
        <v>6.5226562500000016</v>
      </c>
      <c r="M28" s="5">
        <f t="shared" si="6"/>
        <v>6.0419580419580408</v>
      </c>
      <c r="N28" s="4">
        <f t="shared" si="7"/>
        <v>5.7979166666666684</v>
      </c>
      <c r="O28" s="4">
        <f t="shared" si="8"/>
        <v>8.3781818181818171</v>
      </c>
      <c r="P28" s="4">
        <f t="shared" si="9"/>
        <v>4.3484375000000011</v>
      </c>
      <c r="Q28" s="4">
        <f t="shared" si="10"/>
        <v>10.472727272727271</v>
      </c>
      <c r="R28" s="18">
        <f t="shared" si="11"/>
        <v>6.9575000000000022</v>
      </c>
      <c r="S28" s="4">
        <f t="shared" si="12"/>
        <v>4.9283422459893034</v>
      </c>
      <c r="T28" s="4">
        <f t="shared" si="13"/>
        <v>4.348437500000002</v>
      </c>
      <c r="U28" s="4">
        <f t="shared" si="14"/>
        <v>8.0085561497326179</v>
      </c>
      <c r="V28" s="18">
        <f t="shared" si="15"/>
        <v>6.0500000000000025</v>
      </c>
    </row>
    <row r="29" spans="2:22" x14ac:dyDescent="0.25">
      <c r="B29" s="10" t="s">
        <v>27</v>
      </c>
      <c r="C29" s="2" t="s">
        <v>45</v>
      </c>
      <c r="D29" s="3">
        <v>4</v>
      </c>
      <c r="E29" s="3">
        <v>7.2</v>
      </c>
      <c r="F29" s="11">
        <v>5.5</v>
      </c>
      <c r="G29" s="17">
        <f t="shared" si="0"/>
        <v>6.5454545454545441</v>
      </c>
      <c r="H29" s="4">
        <f t="shared" si="1"/>
        <v>4.3484375000000011</v>
      </c>
      <c r="I29" s="4">
        <f t="shared" si="2"/>
        <v>9.8181818181818166</v>
      </c>
      <c r="J29" s="4">
        <f t="shared" si="3"/>
        <v>5.7979166666666684</v>
      </c>
      <c r="K29" s="4">
        <f t="shared" si="4"/>
        <v>13.090909090909088</v>
      </c>
      <c r="L29" s="18">
        <f t="shared" si="5"/>
        <v>6.5226562500000016</v>
      </c>
      <c r="M29" s="5">
        <f t="shared" si="6"/>
        <v>6.0419580419580408</v>
      </c>
      <c r="N29" s="4">
        <f t="shared" si="7"/>
        <v>5.7979166666666684</v>
      </c>
      <c r="O29" s="4">
        <f t="shared" si="8"/>
        <v>8.3781818181818171</v>
      </c>
      <c r="P29" s="4">
        <f t="shared" si="9"/>
        <v>4.3484375000000011</v>
      </c>
      <c r="Q29" s="4">
        <f t="shared" si="10"/>
        <v>10.472727272727271</v>
      </c>
      <c r="R29" s="18">
        <f t="shared" si="11"/>
        <v>6.9575000000000022</v>
      </c>
      <c r="S29" s="4">
        <f t="shared" si="12"/>
        <v>4.9283422459893034</v>
      </c>
      <c r="T29" s="4">
        <f t="shared" si="13"/>
        <v>4.348437500000002</v>
      </c>
      <c r="U29" s="4">
        <f t="shared" si="14"/>
        <v>8.0085561497326179</v>
      </c>
      <c r="V29" s="18">
        <f t="shared" si="15"/>
        <v>6.0500000000000025</v>
      </c>
    </row>
    <row r="30" spans="2:22" x14ac:dyDescent="0.25">
      <c r="B30" s="10" t="s">
        <v>27</v>
      </c>
      <c r="C30" s="2" t="s">
        <v>29</v>
      </c>
      <c r="D30" s="3">
        <v>4.7</v>
      </c>
      <c r="E30" s="3">
        <v>6</v>
      </c>
      <c r="F30" s="11">
        <v>5.5</v>
      </c>
      <c r="G30" s="17">
        <f t="shared" si="0"/>
        <v>7.6909090909090896</v>
      </c>
      <c r="H30" s="4">
        <f t="shared" si="1"/>
        <v>3.7007978723404262</v>
      </c>
      <c r="I30" s="4">
        <f t="shared" si="2"/>
        <v>11.536363636363635</v>
      </c>
      <c r="J30" s="4">
        <f t="shared" si="3"/>
        <v>4.9343971631205683</v>
      </c>
      <c r="K30" s="4">
        <f t="shared" si="4"/>
        <v>15.381818181818179</v>
      </c>
      <c r="L30" s="18">
        <f t="shared" si="5"/>
        <v>5.5511968085106398</v>
      </c>
      <c r="M30" s="5">
        <f t="shared" si="6"/>
        <v>7.0993006993006986</v>
      </c>
      <c r="N30" s="4">
        <f t="shared" si="7"/>
        <v>4.9343971631205683</v>
      </c>
      <c r="O30" s="4">
        <f t="shared" si="8"/>
        <v>9.8443636363636333</v>
      </c>
      <c r="P30" s="4">
        <f t="shared" si="9"/>
        <v>3.7007978723404267</v>
      </c>
      <c r="Q30" s="4">
        <f t="shared" si="10"/>
        <v>12.305454545454543</v>
      </c>
      <c r="R30" s="18">
        <f t="shared" si="11"/>
        <v>5.9212765957446827</v>
      </c>
      <c r="S30" s="4">
        <f t="shared" si="12"/>
        <v>5.7908021390374316</v>
      </c>
      <c r="T30" s="4">
        <f t="shared" si="13"/>
        <v>3.7007978723404267</v>
      </c>
      <c r="U30" s="4">
        <f t="shared" si="14"/>
        <v>9.4100534759358272</v>
      </c>
      <c r="V30" s="18">
        <f t="shared" si="15"/>
        <v>5.1489361702127674</v>
      </c>
    </row>
    <row r="31" spans="2:22" x14ac:dyDescent="0.25">
      <c r="B31" s="10" t="s">
        <v>46</v>
      </c>
      <c r="C31" s="2" t="s">
        <v>30</v>
      </c>
      <c r="D31" s="3">
        <v>3.9</v>
      </c>
      <c r="E31" s="3">
        <v>5.9</v>
      </c>
      <c r="F31" s="11">
        <v>5.0999999999999996</v>
      </c>
      <c r="G31" s="17">
        <f t="shared" si="0"/>
        <v>6.3818181818181809</v>
      </c>
      <c r="H31" s="4">
        <f t="shared" si="1"/>
        <v>4.4599358974358987</v>
      </c>
      <c r="I31" s="4">
        <f t="shared" si="2"/>
        <v>9.5727272727272705</v>
      </c>
      <c r="J31" s="4">
        <f t="shared" si="3"/>
        <v>5.9465811965811985</v>
      </c>
      <c r="K31" s="4">
        <f t="shared" si="4"/>
        <v>12.763636363636362</v>
      </c>
      <c r="L31" s="18">
        <f t="shared" si="5"/>
        <v>6.6899038461538476</v>
      </c>
      <c r="M31" s="5">
        <f t="shared" si="6"/>
        <v>5.8909090909090907</v>
      </c>
      <c r="N31" s="4">
        <f t="shared" si="7"/>
        <v>5.9465811965811977</v>
      </c>
      <c r="O31" s="4">
        <f t="shared" si="8"/>
        <v>8.1687272727272706</v>
      </c>
      <c r="P31" s="4">
        <f t="shared" si="9"/>
        <v>4.4599358974358987</v>
      </c>
      <c r="Q31" s="4">
        <f t="shared" si="10"/>
        <v>10.210909090909089</v>
      </c>
      <c r="R31" s="18">
        <f t="shared" si="11"/>
        <v>7.1358974358974381</v>
      </c>
      <c r="S31" s="4">
        <f t="shared" si="12"/>
        <v>4.8051336898395709</v>
      </c>
      <c r="T31" s="4">
        <f t="shared" si="13"/>
        <v>4.4599358974358987</v>
      </c>
      <c r="U31" s="4">
        <f t="shared" si="14"/>
        <v>7.8083422459893033</v>
      </c>
      <c r="V31" s="18">
        <f t="shared" si="15"/>
        <v>6.2051282051282071</v>
      </c>
    </row>
    <row r="32" spans="2:22" x14ac:dyDescent="0.25">
      <c r="B32" s="10" t="s">
        <v>47</v>
      </c>
      <c r="C32" s="2" t="s">
        <v>31</v>
      </c>
      <c r="D32" s="3">
        <v>3.7</v>
      </c>
      <c r="E32" s="3">
        <v>5.9</v>
      </c>
      <c r="F32" s="11">
        <v>4.9000000000000004</v>
      </c>
      <c r="G32" s="17">
        <f t="shared" si="0"/>
        <v>6.0545454545454538</v>
      </c>
      <c r="H32" s="4">
        <f t="shared" si="1"/>
        <v>4.701013513513514</v>
      </c>
      <c r="I32" s="4">
        <f t="shared" si="2"/>
        <v>9.081818181818182</v>
      </c>
      <c r="J32" s="4">
        <f t="shared" si="3"/>
        <v>6.2680180180180187</v>
      </c>
      <c r="K32" s="4">
        <f t="shared" si="4"/>
        <v>12.109090909090908</v>
      </c>
      <c r="L32" s="18">
        <f t="shared" si="5"/>
        <v>7.0515202702702711</v>
      </c>
      <c r="M32" s="5">
        <f t="shared" si="6"/>
        <v>5.5888111888111887</v>
      </c>
      <c r="N32" s="4">
        <f t="shared" si="7"/>
        <v>6.2680180180180187</v>
      </c>
      <c r="O32" s="4">
        <f t="shared" si="8"/>
        <v>7.7498181818181813</v>
      </c>
      <c r="P32" s="4">
        <f t="shared" si="9"/>
        <v>4.701013513513514</v>
      </c>
      <c r="Q32" s="4">
        <f t="shared" si="10"/>
        <v>9.6872727272727257</v>
      </c>
      <c r="R32" s="18">
        <f t="shared" si="11"/>
        <v>7.5216216216216241</v>
      </c>
      <c r="S32" s="4">
        <f t="shared" si="12"/>
        <v>4.558716577540106</v>
      </c>
      <c r="T32" s="4">
        <f t="shared" si="13"/>
        <v>4.7010135135135149</v>
      </c>
      <c r="U32" s="4">
        <f t="shared" si="14"/>
        <v>7.4079144385026723</v>
      </c>
      <c r="V32" s="18">
        <f t="shared" si="15"/>
        <v>6.540540540540543</v>
      </c>
    </row>
    <row r="33" spans="2:22" x14ac:dyDescent="0.25">
      <c r="B33" s="10" t="s">
        <v>32</v>
      </c>
      <c r="C33" s="2" t="s">
        <v>33</v>
      </c>
      <c r="D33" s="3">
        <v>3.9</v>
      </c>
      <c r="E33" s="3">
        <v>6.1</v>
      </c>
      <c r="F33" s="11">
        <v>4.8</v>
      </c>
      <c r="G33" s="17">
        <f t="shared" si="0"/>
        <v>6.3818181818181809</v>
      </c>
      <c r="H33" s="4">
        <f t="shared" si="1"/>
        <v>4.4599358974358987</v>
      </c>
      <c r="I33" s="4">
        <f t="shared" si="2"/>
        <v>9.5727272727272705</v>
      </c>
      <c r="J33" s="4">
        <f t="shared" si="3"/>
        <v>5.9465811965811985</v>
      </c>
      <c r="K33" s="4">
        <f t="shared" si="4"/>
        <v>12.763636363636362</v>
      </c>
      <c r="L33" s="18">
        <f t="shared" si="5"/>
        <v>6.6899038461538476</v>
      </c>
      <c r="M33" s="5">
        <f t="shared" si="6"/>
        <v>5.8909090909090907</v>
      </c>
      <c r="N33" s="4">
        <f t="shared" si="7"/>
        <v>5.9465811965811977</v>
      </c>
      <c r="O33" s="4">
        <f t="shared" si="8"/>
        <v>8.1687272727272706</v>
      </c>
      <c r="P33" s="4">
        <f t="shared" si="9"/>
        <v>4.4599358974358987</v>
      </c>
      <c r="Q33" s="4">
        <f t="shared" si="10"/>
        <v>10.210909090909089</v>
      </c>
      <c r="R33" s="18">
        <f t="shared" si="11"/>
        <v>7.1358974358974381</v>
      </c>
      <c r="S33" s="4">
        <f t="shared" si="12"/>
        <v>4.8051336898395709</v>
      </c>
      <c r="T33" s="4">
        <f t="shared" si="13"/>
        <v>4.4599358974358987</v>
      </c>
      <c r="U33" s="4">
        <f t="shared" si="14"/>
        <v>7.8083422459893033</v>
      </c>
      <c r="V33" s="18">
        <f t="shared" si="15"/>
        <v>6.2051282051282071</v>
      </c>
    </row>
    <row r="34" spans="2:22" x14ac:dyDescent="0.25">
      <c r="B34" s="10" t="s">
        <v>48</v>
      </c>
      <c r="C34" s="2" t="s">
        <v>34</v>
      </c>
      <c r="D34" s="3">
        <v>3</v>
      </c>
      <c r="E34" s="3">
        <v>6.1</v>
      </c>
      <c r="F34" s="11">
        <v>4.4000000000000004</v>
      </c>
      <c r="G34" s="17">
        <f t="shared" si="0"/>
        <v>4.9090909090909083</v>
      </c>
      <c r="H34" s="4">
        <f t="shared" si="1"/>
        <v>5.7979166666666684</v>
      </c>
      <c r="I34" s="4">
        <f t="shared" si="2"/>
        <v>7.3636363636363624</v>
      </c>
      <c r="J34" s="4">
        <f t="shared" si="3"/>
        <v>7.7305555555555578</v>
      </c>
      <c r="K34" s="4">
        <f t="shared" si="4"/>
        <v>9.8181818181818166</v>
      </c>
      <c r="L34" s="18">
        <f t="shared" si="5"/>
        <v>8.6968750000000021</v>
      </c>
      <c r="M34" s="5">
        <f t="shared" si="6"/>
        <v>4.5314685314685308</v>
      </c>
      <c r="N34" s="4">
        <f t="shared" si="7"/>
        <v>7.7305555555555578</v>
      </c>
      <c r="O34" s="4">
        <f t="shared" si="8"/>
        <v>6.2836363636363624</v>
      </c>
      <c r="P34" s="4">
        <f t="shared" si="9"/>
        <v>5.7979166666666684</v>
      </c>
      <c r="Q34" s="4">
        <f t="shared" si="10"/>
        <v>7.8545454545454536</v>
      </c>
      <c r="R34" s="18">
        <f t="shared" si="11"/>
        <v>9.2766666666666691</v>
      </c>
      <c r="S34" s="4">
        <f t="shared" si="12"/>
        <v>3.6962566844919778</v>
      </c>
      <c r="T34" s="4">
        <f t="shared" si="13"/>
        <v>5.7979166666666684</v>
      </c>
      <c r="U34" s="4">
        <f t="shared" si="14"/>
        <v>6.0064171122994647</v>
      </c>
      <c r="V34" s="18">
        <f t="shared" si="15"/>
        <v>8.0666666666666682</v>
      </c>
    </row>
    <row r="35" spans="2:22" x14ac:dyDescent="0.25">
      <c r="B35" s="10" t="s">
        <v>49</v>
      </c>
      <c r="C35" s="2" t="s">
        <v>49</v>
      </c>
      <c r="D35" s="3">
        <v>4.4000000000000004</v>
      </c>
      <c r="E35" s="3">
        <v>6</v>
      </c>
      <c r="F35" s="11">
        <v>5.3</v>
      </c>
      <c r="G35" s="17">
        <f t="shared" si="0"/>
        <v>7.1999999999999993</v>
      </c>
      <c r="H35" s="4">
        <f t="shared" si="1"/>
        <v>3.9531250000000009</v>
      </c>
      <c r="I35" s="4">
        <f t="shared" si="2"/>
        <v>10.799999999999999</v>
      </c>
      <c r="J35" s="4">
        <f t="shared" si="3"/>
        <v>5.2708333333333339</v>
      </c>
      <c r="K35" s="4">
        <f t="shared" si="4"/>
        <v>14.399999999999999</v>
      </c>
      <c r="L35" s="18">
        <f t="shared" si="5"/>
        <v>5.9296875000000009</v>
      </c>
      <c r="M35" s="5">
        <f t="shared" si="6"/>
        <v>6.6461538461538456</v>
      </c>
      <c r="N35" s="4">
        <f t="shared" si="7"/>
        <v>5.2708333333333339</v>
      </c>
      <c r="O35" s="4">
        <f t="shared" si="8"/>
        <v>9.2159999999999993</v>
      </c>
      <c r="P35" s="4">
        <f t="shared" si="9"/>
        <v>3.9531250000000009</v>
      </c>
      <c r="Q35" s="4">
        <f t="shared" si="10"/>
        <v>11.52</v>
      </c>
      <c r="R35" s="18">
        <f t="shared" si="11"/>
        <v>6.3250000000000002</v>
      </c>
      <c r="S35" s="4">
        <f t="shared" si="12"/>
        <v>5.4211764705882342</v>
      </c>
      <c r="T35" s="4">
        <f t="shared" si="13"/>
        <v>3.9531250000000013</v>
      </c>
      <c r="U35" s="4">
        <f t="shared" si="14"/>
        <v>8.8094117647058798</v>
      </c>
      <c r="V35" s="18">
        <f t="shared" si="15"/>
        <v>5.5000000000000018</v>
      </c>
    </row>
    <row r="36" spans="2:22" x14ac:dyDescent="0.25">
      <c r="B36" s="10" t="s">
        <v>49</v>
      </c>
      <c r="C36" s="2" t="s">
        <v>50</v>
      </c>
      <c r="D36" s="3">
        <v>5</v>
      </c>
      <c r="E36" s="3">
        <v>6.6</v>
      </c>
      <c r="F36" s="11">
        <v>5.8</v>
      </c>
      <c r="G36" s="17">
        <f t="shared" si="0"/>
        <v>8.1818181818181817</v>
      </c>
      <c r="H36" s="4">
        <f t="shared" si="1"/>
        <v>3.4787500000000002</v>
      </c>
      <c r="I36" s="4">
        <f t="shared" si="2"/>
        <v>12.272727272727272</v>
      </c>
      <c r="J36" s="4">
        <f t="shared" si="3"/>
        <v>4.6383333333333345</v>
      </c>
      <c r="K36" s="4">
        <f t="shared" si="4"/>
        <v>16.363636363636363</v>
      </c>
      <c r="L36" s="18">
        <f t="shared" si="5"/>
        <v>5.2181250000000006</v>
      </c>
      <c r="M36" s="5">
        <f t="shared" si="6"/>
        <v>7.5524475524475525</v>
      </c>
      <c r="N36" s="4">
        <f t="shared" si="7"/>
        <v>4.6383333333333336</v>
      </c>
      <c r="O36" s="4">
        <f t="shared" si="8"/>
        <v>10.472727272727271</v>
      </c>
      <c r="P36" s="4">
        <f t="shared" si="9"/>
        <v>3.4787500000000011</v>
      </c>
      <c r="Q36" s="4">
        <f t="shared" si="10"/>
        <v>13.09090909090909</v>
      </c>
      <c r="R36" s="18">
        <f t="shared" si="11"/>
        <v>5.5660000000000007</v>
      </c>
      <c r="S36" s="4">
        <f t="shared" si="12"/>
        <v>6.1604278074866299</v>
      </c>
      <c r="T36" s="4">
        <f t="shared" si="13"/>
        <v>3.4787500000000011</v>
      </c>
      <c r="U36" s="4">
        <f t="shared" si="14"/>
        <v>10.010695187165775</v>
      </c>
      <c r="V36" s="18">
        <f t="shared" si="15"/>
        <v>4.8400000000000007</v>
      </c>
    </row>
    <row r="37" spans="2:22" x14ac:dyDescent="0.25">
      <c r="B37" s="10" t="s">
        <v>51</v>
      </c>
      <c r="C37" s="2" t="s">
        <v>51</v>
      </c>
      <c r="D37" s="3">
        <v>4.4000000000000004</v>
      </c>
      <c r="E37" s="3">
        <v>6.4</v>
      </c>
      <c r="F37" s="11">
        <v>5.5</v>
      </c>
      <c r="G37" s="17">
        <f t="shared" si="0"/>
        <v>7.1999999999999993</v>
      </c>
      <c r="H37" s="4">
        <f t="shared" si="1"/>
        <v>3.9531250000000009</v>
      </c>
      <c r="I37" s="4">
        <f t="shared" si="2"/>
        <v>10.799999999999999</v>
      </c>
      <c r="J37" s="4">
        <f t="shared" si="3"/>
        <v>5.2708333333333339</v>
      </c>
      <c r="K37" s="4">
        <f t="shared" si="4"/>
        <v>14.399999999999999</v>
      </c>
      <c r="L37" s="18">
        <f t="shared" si="5"/>
        <v>5.9296875000000009</v>
      </c>
      <c r="M37" s="5">
        <f t="shared" si="6"/>
        <v>6.6461538461538456</v>
      </c>
      <c r="N37" s="4">
        <f t="shared" si="7"/>
        <v>5.2708333333333339</v>
      </c>
      <c r="O37" s="4">
        <f t="shared" si="8"/>
        <v>9.2159999999999993</v>
      </c>
      <c r="P37" s="4">
        <f t="shared" si="9"/>
        <v>3.9531250000000009</v>
      </c>
      <c r="Q37" s="4">
        <f t="shared" si="10"/>
        <v>11.52</v>
      </c>
      <c r="R37" s="18">
        <f t="shared" si="11"/>
        <v>6.3250000000000002</v>
      </c>
      <c r="S37" s="4">
        <f t="shared" si="12"/>
        <v>5.4211764705882342</v>
      </c>
      <c r="T37" s="4">
        <f t="shared" si="13"/>
        <v>3.9531250000000013</v>
      </c>
      <c r="U37" s="4">
        <f t="shared" si="14"/>
        <v>8.8094117647058798</v>
      </c>
      <c r="V37" s="18">
        <f t="shared" si="15"/>
        <v>5.5000000000000018</v>
      </c>
    </row>
    <row r="38" spans="2:22" x14ac:dyDescent="0.25">
      <c r="B38" s="10" t="s">
        <v>52</v>
      </c>
      <c r="C38" s="2" t="s">
        <v>52</v>
      </c>
      <c r="D38" s="3">
        <v>4.4000000000000004</v>
      </c>
      <c r="E38" s="3">
        <v>6.9</v>
      </c>
      <c r="F38" s="11">
        <v>5.9</v>
      </c>
      <c r="G38" s="17">
        <f t="shared" si="0"/>
        <v>7.1999999999999993</v>
      </c>
      <c r="H38" s="4">
        <f t="shared" si="1"/>
        <v>3.9531250000000009</v>
      </c>
      <c r="I38" s="4">
        <f t="shared" si="2"/>
        <v>10.799999999999999</v>
      </c>
      <c r="J38" s="4">
        <f t="shared" si="3"/>
        <v>5.2708333333333339</v>
      </c>
      <c r="K38" s="4">
        <f t="shared" si="4"/>
        <v>14.399999999999999</v>
      </c>
      <c r="L38" s="18">
        <f t="shared" si="5"/>
        <v>5.9296875000000009</v>
      </c>
      <c r="M38" s="5">
        <f t="shared" si="6"/>
        <v>6.6461538461538456</v>
      </c>
      <c r="N38" s="4">
        <f t="shared" si="7"/>
        <v>5.2708333333333339</v>
      </c>
      <c r="O38" s="4">
        <f t="shared" si="8"/>
        <v>9.2159999999999993</v>
      </c>
      <c r="P38" s="4">
        <f t="shared" si="9"/>
        <v>3.9531250000000009</v>
      </c>
      <c r="Q38" s="4">
        <f t="shared" si="10"/>
        <v>11.52</v>
      </c>
      <c r="R38" s="18">
        <f t="shared" si="11"/>
        <v>6.3250000000000002</v>
      </c>
      <c r="S38" s="4">
        <f t="shared" si="12"/>
        <v>5.4211764705882342</v>
      </c>
      <c r="T38" s="4">
        <f t="shared" si="13"/>
        <v>3.9531250000000013</v>
      </c>
      <c r="U38" s="4">
        <f t="shared" si="14"/>
        <v>8.8094117647058798</v>
      </c>
      <c r="V38" s="18">
        <f t="shared" si="15"/>
        <v>5.5000000000000018</v>
      </c>
    </row>
    <row r="39" spans="2:22" x14ac:dyDescent="0.25">
      <c r="B39" s="10" t="s">
        <v>53</v>
      </c>
      <c r="C39" s="2" t="s">
        <v>54</v>
      </c>
      <c r="D39" s="3">
        <v>3.7</v>
      </c>
      <c r="E39" s="3">
        <v>5.7</v>
      </c>
      <c r="F39" s="11">
        <v>4.7</v>
      </c>
      <c r="G39" s="17">
        <f t="shared" si="0"/>
        <v>6.0545454545454538</v>
      </c>
      <c r="H39" s="4">
        <f t="shared" si="1"/>
        <v>4.701013513513514</v>
      </c>
      <c r="I39" s="4">
        <f t="shared" si="2"/>
        <v>9.081818181818182</v>
      </c>
      <c r="J39" s="4">
        <f t="shared" si="3"/>
        <v>6.2680180180180187</v>
      </c>
      <c r="K39" s="4">
        <f t="shared" si="4"/>
        <v>12.109090909090908</v>
      </c>
      <c r="L39" s="18">
        <f t="shared" si="5"/>
        <v>7.0515202702702711</v>
      </c>
      <c r="M39" s="5">
        <f t="shared" si="6"/>
        <v>5.5888111888111887</v>
      </c>
      <c r="N39" s="4">
        <f t="shared" si="7"/>
        <v>6.2680180180180187</v>
      </c>
      <c r="O39" s="4">
        <f t="shared" si="8"/>
        <v>7.7498181818181813</v>
      </c>
      <c r="P39" s="4">
        <f t="shared" si="9"/>
        <v>4.701013513513514</v>
      </c>
      <c r="Q39" s="4">
        <f t="shared" si="10"/>
        <v>9.6872727272727257</v>
      </c>
      <c r="R39" s="18">
        <f t="shared" si="11"/>
        <v>7.5216216216216241</v>
      </c>
      <c r="S39" s="4">
        <f t="shared" si="12"/>
        <v>4.558716577540106</v>
      </c>
      <c r="T39" s="4">
        <f t="shared" si="13"/>
        <v>4.7010135135135149</v>
      </c>
      <c r="U39" s="4">
        <f t="shared" si="14"/>
        <v>7.4079144385026723</v>
      </c>
      <c r="V39" s="18">
        <f t="shared" si="15"/>
        <v>6.540540540540543</v>
      </c>
    </row>
    <row r="40" spans="2:22" x14ac:dyDescent="0.25">
      <c r="B40" s="10" t="s">
        <v>53</v>
      </c>
      <c r="C40" s="2" t="s">
        <v>55</v>
      </c>
      <c r="D40" s="3">
        <v>3.8</v>
      </c>
      <c r="E40" s="3">
        <v>5.7</v>
      </c>
      <c r="F40" s="11">
        <v>4.7</v>
      </c>
      <c r="G40" s="17">
        <f t="shared" si="0"/>
        <v>6.2181818181818178</v>
      </c>
      <c r="H40" s="4">
        <f t="shared" si="1"/>
        <v>4.5773026315789478</v>
      </c>
      <c r="I40" s="4">
        <f t="shared" si="2"/>
        <v>9.3272727272727263</v>
      </c>
      <c r="J40" s="4">
        <f t="shared" si="3"/>
        <v>6.1030701754385976</v>
      </c>
      <c r="K40" s="4">
        <f t="shared" si="4"/>
        <v>12.436363636363636</v>
      </c>
      <c r="L40" s="18">
        <f t="shared" si="5"/>
        <v>6.8659539473684221</v>
      </c>
      <c r="M40" s="5">
        <f t="shared" si="6"/>
        <v>5.7398601398601397</v>
      </c>
      <c r="N40" s="4">
        <f t="shared" si="7"/>
        <v>6.1030701754385976</v>
      </c>
      <c r="O40" s="4">
        <f t="shared" si="8"/>
        <v>7.9592727272727259</v>
      </c>
      <c r="P40" s="4">
        <f t="shared" si="9"/>
        <v>4.5773026315789487</v>
      </c>
      <c r="Q40" s="4">
        <f t="shared" si="10"/>
        <v>9.9490909090909074</v>
      </c>
      <c r="R40" s="18">
        <f t="shared" si="11"/>
        <v>7.3236842105263174</v>
      </c>
      <c r="S40" s="4">
        <f t="shared" si="12"/>
        <v>4.6819251336898384</v>
      </c>
      <c r="T40" s="4">
        <f t="shared" si="13"/>
        <v>4.5773026315789487</v>
      </c>
      <c r="U40" s="4">
        <f t="shared" si="14"/>
        <v>7.6081283422459887</v>
      </c>
      <c r="V40" s="18">
        <f t="shared" si="15"/>
        <v>6.3684210526315805</v>
      </c>
    </row>
    <row r="41" spans="2:22" ht="18" x14ac:dyDescent="0.25">
      <c r="B41" s="10" t="s">
        <v>56</v>
      </c>
      <c r="C41" s="2" t="s">
        <v>57</v>
      </c>
      <c r="D41" s="3">
        <v>3.3</v>
      </c>
      <c r="E41" s="3">
        <v>5.8</v>
      </c>
      <c r="F41" s="11">
        <v>4.7</v>
      </c>
      <c r="G41" s="17">
        <f t="shared" si="0"/>
        <v>5.3999999999999995</v>
      </c>
      <c r="H41" s="4">
        <f t="shared" si="1"/>
        <v>5.2708333333333339</v>
      </c>
      <c r="I41" s="4">
        <f t="shared" si="2"/>
        <v>8.1</v>
      </c>
      <c r="J41" s="4">
        <f t="shared" si="3"/>
        <v>7.0277777777777786</v>
      </c>
      <c r="K41" s="4">
        <f t="shared" si="4"/>
        <v>10.799999999999999</v>
      </c>
      <c r="L41" s="18">
        <f t="shared" si="5"/>
        <v>7.9062500000000009</v>
      </c>
      <c r="M41" s="5">
        <f t="shared" si="6"/>
        <v>4.9846153846153847</v>
      </c>
      <c r="N41" s="4">
        <f t="shared" si="7"/>
        <v>7.0277777777777786</v>
      </c>
      <c r="O41" s="4">
        <f t="shared" si="8"/>
        <v>6.9119999999999981</v>
      </c>
      <c r="P41" s="4">
        <f t="shared" si="9"/>
        <v>5.2708333333333348</v>
      </c>
      <c r="Q41" s="4">
        <f t="shared" si="10"/>
        <v>8.6399999999999988</v>
      </c>
      <c r="R41" s="18">
        <f t="shared" si="11"/>
        <v>8.4333333333333353</v>
      </c>
      <c r="S41" s="4">
        <f t="shared" si="12"/>
        <v>4.0658823529411752</v>
      </c>
      <c r="T41" s="4">
        <f t="shared" si="13"/>
        <v>5.2708333333333348</v>
      </c>
      <c r="U41" s="4">
        <f t="shared" si="14"/>
        <v>6.6070588235294103</v>
      </c>
      <c r="V41" s="18">
        <f t="shared" si="15"/>
        <v>7.3333333333333357</v>
      </c>
    </row>
    <row r="42" spans="2:22" ht="18" x14ac:dyDescent="0.25">
      <c r="B42" s="10" t="s">
        <v>56</v>
      </c>
      <c r="C42" s="2" t="s">
        <v>56</v>
      </c>
      <c r="D42" s="3">
        <v>3.7</v>
      </c>
      <c r="E42" s="3">
        <v>6.4</v>
      </c>
      <c r="F42" s="11">
        <v>5.4</v>
      </c>
      <c r="G42" s="17">
        <f t="shared" si="0"/>
        <v>6.0545454545454538</v>
      </c>
      <c r="H42" s="4">
        <f t="shared" si="1"/>
        <v>4.701013513513514</v>
      </c>
      <c r="I42" s="4">
        <f t="shared" si="2"/>
        <v>9.081818181818182</v>
      </c>
      <c r="J42" s="4">
        <f t="shared" si="3"/>
        <v>6.2680180180180187</v>
      </c>
      <c r="K42" s="4">
        <f t="shared" si="4"/>
        <v>12.109090909090908</v>
      </c>
      <c r="L42" s="18">
        <f t="shared" si="5"/>
        <v>7.0515202702702711</v>
      </c>
      <c r="M42" s="5">
        <f t="shared" si="6"/>
        <v>5.5888111888111887</v>
      </c>
      <c r="N42" s="4">
        <f t="shared" si="7"/>
        <v>6.2680180180180187</v>
      </c>
      <c r="O42" s="4">
        <f t="shared" si="8"/>
        <v>7.7498181818181813</v>
      </c>
      <c r="P42" s="4">
        <f t="shared" si="9"/>
        <v>4.701013513513514</v>
      </c>
      <c r="Q42" s="4">
        <f t="shared" si="10"/>
        <v>9.6872727272727257</v>
      </c>
      <c r="R42" s="18">
        <f t="shared" si="11"/>
        <v>7.5216216216216241</v>
      </c>
      <c r="S42" s="4">
        <f t="shared" si="12"/>
        <v>4.558716577540106</v>
      </c>
      <c r="T42" s="4">
        <f t="shared" si="13"/>
        <v>4.7010135135135149</v>
      </c>
      <c r="U42" s="4">
        <f t="shared" si="14"/>
        <v>7.4079144385026723</v>
      </c>
      <c r="V42" s="18">
        <f t="shared" si="15"/>
        <v>6.540540540540543</v>
      </c>
    </row>
    <row r="43" spans="2:22" x14ac:dyDescent="0.25">
      <c r="B43" s="10" t="s">
        <v>58</v>
      </c>
      <c r="C43" s="2" t="s">
        <v>59</v>
      </c>
      <c r="D43" s="3">
        <v>3.4</v>
      </c>
      <c r="E43" s="3">
        <v>6.2</v>
      </c>
      <c r="F43" s="11">
        <v>4.9000000000000004</v>
      </c>
      <c r="G43" s="17">
        <f t="shared" si="0"/>
        <v>5.5636363636363635</v>
      </c>
      <c r="H43" s="4">
        <f t="shared" si="1"/>
        <v>5.1158088235294121</v>
      </c>
      <c r="I43" s="4">
        <f t="shared" si="2"/>
        <v>8.3454545454545439</v>
      </c>
      <c r="J43" s="4">
        <f t="shared" si="3"/>
        <v>6.821078431372551</v>
      </c>
      <c r="K43" s="4">
        <f t="shared" si="4"/>
        <v>11.127272727272727</v>
      </c>
      <c r="L43" s="18">
        <f t="shared" si="5"/>
        <v>7.6737132352941178</v>
      </c>
      <c r="M43" s="5">
        <f t="shared" si="6"/>
        <v>5.1356643356643357</v>
      </c>
      <c r="N43" s="4">
        <f t="shared" si="7"/>
        <v>6.8210784313725492</v>
      </c>
      <c r="O43" s="4">
        <f t="shared" si="8"/>
        <v>7.1214545454545446</v>
      </c>
      <c r="P43" s="4">
        <f t="shared" si="9"/>
        <v>5.115808823529413</v>
      </c>
      <c r="Q43" s="4">
        <f t="shared" si="10"/>
        <v>8.9018181818181805</v>
      </c>
      <c r="R43" s="18">
        <f t="shared" si="11"/>
        <v>8.1852941176470608</v>
      </c>
      <c r="S43" s="4">
        <f t="shared" si="12"/>
        <v>4.1890909090909085</v>
      </c>
      <c r="T43" s="4">
        <f t="shared" si="13"/>
        <v>5.115808823529413</v>
      </c>
      <c r="U43" s="4">
        <f t="shared" si="14"/>
        <v>6.8072727272727267</v>
      </c>
      <c r="V43" s="18">
        <f t="shared" si="15"/>
        <v>7.1176470588235299</v>
      </c>
    </row>
    <row r="44" spans="2:22" x14ac:dyDescent="0.25">
      <c r="B44" s="10" t="s">
        <v>58</v>
      </c>
      <c r="C44" s="2" t="s">
        <v>60</v>
      </c>
      <c r="D44" s="3">
        <v>4.3</v>
      </c>
      <c r="E44" s="3">
        <v>5.9</v>
      </c>
      <c r="F44" s="11">
        <v>5.4</v>
      </c>
      <c r="G44" s="17">
        <f t="shared" si="0"/>
        <v>7.0363636363636353</v>
      </c>
      <c r="H44" s="4">
        <f t="shared" si="1"/>
        <v>4.045058139534885</v>
      </c>
      <c r="I44" s="4">
        <f t="shared" si="2"/>
        <v>10.554545454545453</v>
      </c>
      <c r="J44" s="4">
        <f t="shared" si="3"/>
        <v>5.3934108527131794</v>
      </c>
      <c r="K44" s="4">
        <f t="shared" si="4"/>
        <v>14.072727272727271</v>
      </c>
      <c r="L44" s="18">
        <f t="shared" si="5"/>
        <v>6.0675872093023271</v>
      </c>
      <c r="M44" s="5">
        <f t="shared" si="6"/>
        <v>6.4951048951048946</v>
      </c>
      <c r="N44" s="4">
        <f t="shared" si="7"/>
        <v>5.3934108527131785</v>
      </c>
      <c r="O44" s="4">
        <f t="shared" si="8"/>
        <v>9.0065454545454529</v>
      </c>
      <c r="P44" s="4">
        <f t="shared" si="9"/>
        <v>4.045058139534885</v>
      </c>
      <c r="Q44" s="4">
        <f t="shared" si="10"/>
        <v>11.258181818181816</v>
      </c>
      <c r="R44" s="18">
        <f t="shared" si="11"/>
        <v>6.472093023255816</v>
      </c>
      <c r="S44" s="4">
        <f t="shared" si="12"/>
        <v>5.2979679144385017</v>
      </c>
      <c r="T44" s="4">
        <f t="shared" si="13"/>
        <v>4.045058139534885</v>
      </c>
      <c r="U44" s="4">
        <f t="shared" si="14"/>
        <v>8.6091978609625652</v>
      </c>
      <c r="V44" s="18">
        <f t="shared" si="15"/>
        <v>5.6279069767441881</v>
      </c>
    </row>
    <row r="45" spans="2:22" x14ac:dyDescent="0.25">
      <c r="B45" s="10" t="s">
        <v>58</v>
      </c>
      <c r="C45" s="2" t="s">
        <v>61</v>
      </c>
      <c r="D45" s="3">
        <v>3.9</v>
      </c>
      <c r="E45" s="3">
        <v>5.7</v>
      </c>
      <c r="F45" s="11">
        <v>4.9000000000000004</v>
      </c>
      <c r="G45" s="17">
        <f t="shared" si="0"/>
        <v>6.3818181818181809</v>
      </c>
      <c r="H45" s="4">
        <f t="shared" si="1"/>
        <v>4.4599358974358987</v>
      </c>
      <c r="I45" s="4">
        <f t="shared" si="2"/>
        <v>9.5727272727272705</v>
      </c>
      <c r="J45" s="4">
        <f t="shared" si="3"/>
        <v>5.9465811965811985</v>
      </c>
      <c r="K45" s="4">
        <f t="shared" si="4"/>
        <v>12.763636363636362</v>
      </c>
      <c r="L45" s="18">
        <f t="shared" si="5"/>
        <v>6.6899038461538476</v>
      </c>
      <c r="M45" s="5">
        <f t="shared" si="6"/>
        <v>5.8909090909090907</v>
      </c>
      <c r="N45" s="4">
        <f t="shared" si="7"/>
        <v>5.9465811965811977</v>
      </c>
      <c r="O45" s="4">
        <f t="shared" si="8"/>
        <v>8.1687272727272706</v>
      </c>
      <c r="P45" s="4">
        <f t="shared" si="9"/>
        <v>4.4599358974358987</v>
      </c>
      <c r="Q45" s="4">
        <f t="shared" si="10"/>
        <v>10.210909090909089</v>
      </c>
      <c r="R45" s="18">
        <f t="shared" si="11"/>
        <v>7.1358974358974381</v>
      </c>
      <c r="S45" s="4">
        <f t="shared" si="12"/>
        <v>4.8051336898395709</v>
      </c>
      <c r="T45" s="4">
        <f t="shared" si="13"/>
        <v>4.4599358974358987</v>
      </c>
      <c r="U45" s="4">
        <f t="shared" si="14"/>
        <v>7.8083422459893033</v>
      </c>
      <c r="V45" s="18">
        <f t="shared" si="15"/>
        <v>6.2051282051282071</v>
      </c>
    </row>
    <row r="46" spans="2:22" x14ac:dyDescent="0.25">
      <c r="B46" s="10" t="s">
        <v>62</v>
      </c>
      <c r="C46" s="2" t="s">
        <v>63</v>
      </c>
      <c r="D46" s="3">
        <v>5.3</v>
      </c>
      <c r="E46" s="3">
        <v>7.26</v>
      </c>
      <c r="F46" s="11">
        <v>6.5</v>
      </c>
      <c r="G46" s="17">
        <f t="shared" si="0"/>
        <v>8.672727272727272</v>
      </c>
      <c r="H46" s="4">
        <f t="shared" si="1"/>
        <v>3.2818396226415101</v>
      </c>
      <c r="I46" s="4">
        <f t="shared" si="2"/>
        <v>13.009090909090906</v>
      </c>
      <c r="J46" s="4">
        <f t="shared" si="3"/>
        <v>4.3757861635220143</v>
      </c>
      <c r="K46" s="4">
        <f t="shared" si="4"/>
        <v>17.345454545454544</v>
      </c>
      <c r="L46" s="18">
        <f t="shared" si="5"/>
        <v>4.9227594339622645</v>
      </c>
      <c r="M46" s="5">
        <f t="shared" si="6"/>
        <v>8.0055944055944046</v>
      </c>
      <c r="N46" s="4">
        <f t="shared" si="7"/>
        <v>4.3757861635220134</v>
      </c>
      <c r="O46" s="4">
        <f t="shared" si="8"/>
        <v>11.101090909090907</v>
      </c>
      <c r="P46" s="4">
        <f t="shared" si="9"/>
        <v>3.2818396226415105</v>
      </c>
      <c r="Q46" s="4">
        <f t="shared" si="10"/>
        <v>13.876363636363633</v>
      </c>
      <c r="R46" s="18">
        <f t="shared" si="11"/>
        <v>5.2509433962264165</v>
      </c>
      <c r="S46" s="4">
        <f t="shared" si="12"/>
        <v>6.5300534759358273</v>
      </c>
      <c r="T46" s="4">
        <f t="shared" si="13"/>
        <v>3.2818396226415105</v>
      </c>
      <c r="U46" s="4">
        <f t="shared" si="14"/>
        <v>10.61133689839572</v>
      </c>
      <c r="V46" s="18">
        <f t="shared" si="15"/>
        <v>4.5660377358490578</v>
      </c>
    </row>
    <row r="47" spans="2:22" x14ac:dyDescent="0.25">
      <c r="B47" s="10" t="s">
        <v>62</v>
      </c>
      <c r="C47" s="2" t="s">
        <v>64</v>
      </c>
      <c r="D47" s="3">
        <v>4.5</v>
      </c>
      <c r="E47" s="3">
        <v>7.3</v>
      </c>
      <c r="F47" s="11">
        <v>6</v>
      </c>
      <c r="G47" s="17">
        <f t="shared" si="0"/>
        <v>7.3636363636363624</v>
      </c>
      <c r="H47" s="4">
        <f t="shared" si="1"/>
        <v>3.8652777777777789</v>
      </c>
      <c r="I47" s="4">
        <f t="shared" si="2"/>
        <v>11.045454545454545</v>
      </c>
      <c r="J47" s="4">
        <f t="shared" si="3"/>
        <v>5.1537037037037043</v>
      </c>
      <c r="K47" s="4">
        <f t="shared" si="4"/>
        <v>14.727272727272725</v>
      </c>
      <c r="L47" s="18">
        <f t="shared" si="5"/>
        <v>5.7979166666666675</v>
      </c>
      <c r="M47" s="5">
        <f t="shared" si="6"/>
        <v>6.7972027972027966</v>
      </c>
      <c r="N47" s="4">
        <f t="shared" si="7"/>
        <v>5.1537037037037043</v>
      </c>
      <c r="O47" s="4">
        <f t="shared" si="8"/>
        <v>9.425454545454544</v>
      </c>
      <c r="P47" s="4">
        <f t="shared" si="9"/>
        <v>3.8652777777777789</v>
      </c>
      <c r="Q47" s="4">
        <f t="shared" si="10"/>
        <v>11.78181818181818</v>
      </c>
      <c r="R47" s="18">
        <f t="shared" si="11"/>
        <v>6.1844444444444457</v>
      </c>
      <c r="S47" s="4">
        <f t="shared" si="12"/>
        <v>5.5443850267379666</v>
      </c>
      <c r="T47" s="4">
        <f t="shared" si="13"/>
        <v>3.8652777777777794</v>
      </c>
      <c r="U47" s="4">
        <f t="shared" si="14"/>
        <v>9.0096256684491962</v>
      </c>
      <c r="V47" s="18">
        <f t="shared" si="15"/>
        <v>5.37777777777778</v>
      </c>
    </row>
    <row r="48" spans="2:22" x14ac:dyDescent="0.25">
      <c r="B48" s="10" t="s">
        <v>62</v>
      </c>
      <c r="C48" s="2" t="s">
        <v>65</v>
      </c>
      <c r="D48" s="3">
        <v>3.9</v>
      </c>
      <c r="E48" s="3">
        <v>8.6</v>
      </c>
      <c r="F48" s="11">
        <v>6</v>
      </c>
      <c r="G48" s="17">
        <f t="shared" si="0"/>
        <v>6.3818181818181809</v>
      </c>
      <c r="H48" s="4">
        <f t="shared" si="1"/>
        <v>4.4599358974358987</v>
      </c>
      <c r="I48" s="4">
        <f t="shared" si="2"/>
        <v>9.5727272727272705</v>
      </c>
      <c r="J48" s="4">
        <f t="shared" si="3"/>
        <v>5.9465811965811985</v>
      </c>
      <c r="K48" s="4">
        <f t="shared" si="4"/>
        <v>12.763636363636362</v>
      </c>
      <c r="L48" s="18">
        <f t="shared" si="5"/>
        <v>6.6899038461538476</v>
      </c>
      <c r="M48" s="5">
        <f t="shared" si="6"/>
        <v>5.8909090909090907</v>
      </c>
      <c r="N48" s="4">
        <f t="shared" si="7"/>
        <v>5.9465811965811977</v>
      </c>
      <c r="O48" s="4">
        <f t="shared" si="8"/>
        <v>8.1687272727272706</v>
      </c>
      <c r="P48" s="4">
        <f t="shared" si="9"/>
        <v>4.4599358974358987</v>
      </c>
      <c r="Q48" s="4">
        <f t="shared" si="10"/>
        <v>10.210909090909089</v>
      </c>
      <c r="R48" s="18">
        <f t="shared" si="11"/>
        <v>7.1358974358974381</v>
      </c>
      <c r="S48" s="4">
        <f t="shared" si="12"/>
        <v>4.8051336898395709</v>
      </c>
      <c r="T48" s="4">
        <f t="shared" si="13"/>
        <v>4.4599358974358987</v>
      </c>
      <c r="U48" s="4">
        <f t="shared" si="14"/>
        <v>7.8083422459893033</v>
      </c>
      <c r="V48" s="18">
        <f t="shared" si="15"/>
        <v>6.2051282051282071</v>
      </c>
    </row>
    <row r="49" spans="2:22" x14ac:dyDescent="0.25">
      <c r="B49" s="10" t="s">
        <v>66</v>
      </c>
      <c r="C49" s="2" t="s">
        <v>67</v>
      </c>
      <c r="D49" s="3">
        <v>3.2</v>
      </c>
      <c r="E49" s="3">
        <v>5.4</v>
      </c>
      <c r="F49" s="11">
        <v>4.5999999999999996</v>
      </c>
      <c r="G49" s="17">
        <f t="shared" si="0"/>
        <v>5.2363636363636354</v>
      </c>
      <c r="H49" s="4">
        <f t="shared" si="1"/>
        <v>5.4355468750000018</v>
      </c>
      <c r="I49" s="4">
        <f t="shared" si="2"/>
        <v>7.8545454545454545</v>
      </c>
      <c r="J49" s="4">
        <f t="shared" si="3"/>
        <v>7.2473958333333339</v>
      </c>
      <c r="K49" s="4">
        <f t="shared" si="4"/>
        <v>10.472727272727271</v>
      </c>
      <c r="L49" s="18">
        <f t="shared" si="5"/>
        <v>8.1533203125000018</v>
      </c>
      <c r="M49" s="5">
        <f t="shared" si="6"/>
        <v>4.8335664335664337</v>
      </c>
      <c r="N49" s="4">
        <f t="shared" si="7"/>
        <v>7.2473958333333339</v>
      </c>
      <c r="O49" s="4">
        <f t="shared" si="8"/>
        <v>6.7025454545454535</v>
      </c>
      <c r="P49" s="4">
        <f t="shared" si="9"/>
        <v>5.4355468750000018</v>
      </c>
      <c r="Q49" s="4">
        <f t="shared" si="10"/>
        <v>8.3781818181818171</v>
      </c>
      <c r="R49" s="18">
        <f t="shared" si="11"/>
        <v>8.6968750000000021</v>
      </c>
      <c r="S49" s="4">
        <f t="shared" si="12"/>
        <v>3.9426737967914431</v>
      </c>
      <c r="T49" s="4">
        <f t="shared" si="13"/>
        <v>5.4355468750000018</v>
      </c>
      <c r="U49" s="4">
        <f t="shared" si="14"/>
        <v>6.4068449197860948</v>
      </c>
      <c r="V49" s="18">
        <f t="shared" si="15"/>
        <v>7.5625000000000018</v>
      </c>
    </row>
    <row r="50" spans="2:22" x14ac:dyDescent="0.25">
      <c r="B50" s="10" t="s">
        <v>66</v>
      </c>
      <c r="C50" s="2" t="s">
        <v>68</v>
      </c>
      <c r="D50" s="3">
        <v>3.2</v>
      </c>
      <c r="E50" s="3">
        <v>6.4</v>
      </c>
      <c r="F50" s="11">
        <v>4.5</v>
      </c>
      <c r="G50" s="17">
        <f t="shared" si="0"/>
        <v>5.2363636363636354</v>
      </c>
      <c r="H50" s="4">
        <f t="shared" si="1"/>
        <v>5.4355468750000018</v>
      </c>
      <c r="I50" s="4">
        <f t="shared" si="2"/>
        <v>7.8545454545454545</v>
      </c>
      <c r="J50" s="4">
        <f t="shared" si="3"/>
        <v>7.2473958333333339</v>
      </c>
      <c r="K50" s="4">
        <f t="shared" si="4"/>
        <v>10.472727272727271</v>
      </c>
      <c r="L50" s="18">
        <f t="shared" si="5"/>
        <v>8.1533203125000018</v>
      </c>
      <c r="M50" s="5">
        <f t="shared" si="6"/>
        <v>4.8335664335664337</v>
      </c>
      <c r="N50" s="4">
        <f t="shared" si="7"/>
        <v>7.2473958333333339</v>
      </c>
      <c r="O50" s="4">
        <f t="shared" si="8"/>
        <v>6.7025454545454535</v>
      </c>
      <c r="P50" s="4">
        <f t="shared" si="9"/>
        <v>5.4355468750000018</v>
      </c>
      <c r="Q50" s="4">
        <f t="shared" si="10"/>
        <v>8.3781818181818171</v>
      </c>
      <c r="R50" s="18">
        <f t="shared" si="11"/>
        <v>8.6968750000000021</v>
      </c>
      <c r="S50" s="4">
        <f t="shared" si="12"/>
        <v>3.9426737967914431</v>
      </c>
      <c r="T50" s="4">
        <f t="shared" si="13"/>
        <v>5.4355468750000018</v>
      </c>
      <c r="U50" s="4">
        <f t="shared" si="14"/>
        <v>6.4068449197860948</v>
      </c>
      <c r="V50" s="18">
        <f t="shared" si="15"/>
        <v>7.5625000000000018</v>
      </c>
    </row>
    <row r="51" spans="2:22" x14ac:dyDescent="0.25">
      <c r="B51" s="10" t="s">
        <v>69</v>
      </c>
      <c r="C51" s="2" t="s">
        <v>69</v>
      </c>
      <c r="D51" s="3">
        <v>4</v>
      </c>
      <c r="E51" s="3">
        <v>5.6</v>
      </c>
      <c r="F51" s="11">
        <v>5.0999999999999996</v>
      </c>
      <c r="G51" s="17">
        <f t="shared" si="0"/>
        <v>6.5454545454545441</v>
      </c>
      <c r="H51" s="4">
        <f t="shared" si="1"/>
        <v>4.3484375000000011</v>
      </c>
      <c r="I51" s="4">
        <f t="shared" si="2"/>
        <v>9.8181818181818166</v>
      </c>
      <c r="J51" s="4">
        <f t="shared" si="3"/>
        <v>5.7979166666666684</v>
      </c>
      <c r="K51" s="4">
        <f t="shared" si="4"/>
        <v>13.090909090909088</v>
      </c>
      <c r="L51" s="18">
        <f t="shared" si="5"/>
        <v>6.5226562500000016</v>
      </c>
      <c r="M51" s="5">
        <f t="shared" si="6"/>
        <v>6.0419580419580408</v>
      </c>
      <c r="N51" s="4">
        <f t="shared" si="7"/>
        <v>5.7979166666666684</v>
      </c>
      <c r="O51" s="4">
        <f t="shared" si="8"/>
        <v>8.3781818181818171</v>
      </c>
      <c r="P51" s="4">
        <f t="shared" si="9"/>
        <v>4.3484375000000011</v>
      </c>
      <c r="Q51" s="4">
        <f t="shared" si="10"/>
        <v>10.472727272727271</v>
      </c>
      <c r="R51" s="18">
        <f t="shared" si="11"/>
        <v>6.9575000000000022</v>
      </c>
      <c r="S51" s="4">
        <f t="shared" si="12"/>
        <v>4.9283422459893034</v>
      </c>
      <c r="T51" s="4">
        <f t="shared" si="13"/>
        <v>4.348437500000002</v>
      </c>
      <c r="U51" s="4">
        <f t="shared" si="14"/>
        <v>8.0085561497326179</v>
      </c>
      <c r="V51" s="18">
        <f t="shared" si="15"/>
        <v>6.0500000000000025</v>
      </c>
    </row>
    <row r="52" spans="2:22" x14ac:dyDescent="0.25">
      <c r="B52" s="10" t="s">
        <v>70</v>
      </c>
      <c r="C52" s="2" t="s">
        <v>71</v>
      </c>
      <c r="D52" s="3">
        <v>2.8</v>
      </c>
      <c r="E52" s="3">
        <v>4.5999999999999996</v>
      </c>
      <c r="F52" s="11">
        <v>3.7</v>
      </c>
      <c r="G52" s="17">
        <f t="shared" si="0"/>
        <v>4.5818181818181811</v>
      </c>
      <c r="H52" s="4">
        <f t="shared" si="1"/>
        <v>6.212053571428573</v>
      </c>
      <c r="I52" s="4">
        <f t="shared" si="2"/>
        <v>6.8727272727272721</v>
      </c>
      <c r="J52" s="4">
        <f t="shared" si="3"/>
        <v>8.2827380952380967</v>
      </c>
      <c r="K52" s="4">
        <f t="shared" si="4"/>
        <v>9.1636363636363622</v>
      </c>
      <c r="L52" s="18">
        <f t="shared" si="5"/>
        <v>9.3180803571428594</v>
      </c>
      <c r="M52" s="5">
        <f t="shared" si="6"/>
        <v>4.2293706293706288</v>
      </c>
      <c r="N52" s="4">
        <f t="shared" si="7"/>
        <v>8.2827380952380967</v>
      </c>
      <c r="O52" s="4">
        <f t="shared" si="8"/>
        <v>5.8647272727272721</v>
      </c>
      <c r="P52" s="4">
        <f t="shared" si="9"/>
        <v>6.212053571428573</v>
      </c>
      <c r="Q52" s="4">
        <f t="shared" si="10"/>
        <v>7.3309090909090902</v>
      </c>
      <c r="R52" s="18">
        <f t="shared" si="11"/>
        <v>9.9392857142857167</v>
      </c>
      <c r="S52" s="4">
        <f t="shared" si="12"/>
        <v>3.4498395721925128</v>
      </c>
      <c r="T52" s="4">
        <f t="shared" si="13"/>
        <v>6.212053571428573</v>
      </c>
      <c r="U52" s="4">
        <f t="shared" si="14"/>
        <v>5.6059893048128329</v>
      </c>
      <c r="V52" s="18">
        <f t="shared" si="15"/>
        <v>8.6428571428571459</v>
      </c>
    </row>
    <row r="53" spans="2:22" x14ac:dyDescent="0.25">
      <c r="B53" s="10" t="s">
        <v>70</v>
      </c>
      <c r="C53" s="2" t="s">
        <v>72</v>
      </c>
      <c r="D53" s="3">
        <v>3</v>
      </c>
      <c r="E53" s="3">
        <v>5</v>
      </c>
      <c r="F53" s="11">
        <v>4</v>
      </c>
      <c r="G53" s="17">
        <f t="shared" si="0"/>
        <v>4.9090909090909083</v>
      </c>
      <c r="H53" s="4">
        <f t="shared" si="1"/>
        <v>5.7979166666666684</v>
      </c>
      <c r="I53" s="4">
        <f t="shared" si="2"/>
        <v>7.3636363636363624</v>
      </c>
      <c r="J53" s="4">
        <f t="shared" si="3"/>
        <v>7.7305555555555578</v>
      </c>
      <c r="K53" s="4">
        <f t="shared" si="4"/>
        <v>9.8181818181818166</v>
      </c>
      <c r="L53" s="18">
        <f t="shared" si="5"/>
        <v>8.6968750000000021</v>
      </c>
      <c r="M53" s="5">
        <f t="shared" si="6"/>
        <v>4.5314685314685308</v>
      </c>
      <c r="N53" s="4">
        <f t="shared" si="7"/>
        <v>7.7305555555555578</v>
      </c>
      <c r="O53" s="4">
        <f t="shared" si="8"/>
        <v>6.2836363636363624</v>
      </c>
      <c r="P53" s="4">
        <f t="shared" si="9"/>
        <v>5.7979166666666684</v>
      </c>
      <c r="Q53" s="4">
        <f t="shared" si="10"/>
        <v>7.8545454545454536</v>
      </c>
      <c r="R53" s="18">
        <f t="shared" si="11"/>
        <v>9.2766666666666691</v>
      </c>
      <c r="S53" s="4">
        <f t="shared" si="12"/>
        <v>3.6962566844919778</v>
      </c>
      <c r="T53" s="4">
        <f t="shared" si="13"/>
        <v>5.7979166666666684</v>
      </c>
      <c r="U53" s="4">
        <f t="shared" si="14"/>
        <v>6.0064171122994647</v>
      </c>
      <c r="V53" s="18">
        <f t="shared" si="15"/>
        <v>8.0666666666666682</v>
      </c>
    </row>
    <row r="54" spans="2:22" x14ac:dyDescent="0.25">
      <c r="B54" s="10" t="s">
        <v>70</v>
      </c>
      <c r="C54" s="2" t="s">
        <v>70</v>
      </c>
      <c r="D54" s="3">
        <v>3.6</v>
      </c>
      <c r="E54" s="3">
        <v>5.0999999999999996</v>
      </c>
      <c r="F54" s="11">
        <v>4.5999999999999996</v>
      </c>
      <c r="G54" s="17">
        <f t="shared" si="0"/>
        <v>5.8909090909090898</v>
      </c>
      <c r="H54" s="4">
        <f t="shared" si="1"/>
        <v>4.8315972222222232</v>
      </c>
      <c r="I54" s="4">
        <f t="shared" si="2"/>
        <v>8.8363636363636342</v>
      </c>
      <c r="J54" s="4">
        <f t="shared" si="3"/>
        <v>6.4421296296296315</v>
      </c>
      <c r="K54" s="4">
        <f t="shared" si="4"/>
        <v>11.78181818181818</v>
      </c>
      <c r="L54" s="18">
        <f t="shared" si="5"/>
        <v>7.2473958333333348</v>
      </c>
      <c r="M54" s="5">
        <f t="shared" si="6"/>
        <v>5.4377622377622368</v>
      </c>
      <c r="N54" s="4">
        <f t="shared" si="7"/>
        <v>6.4421296296296315</v>
      </c>
      <c r="O54" s="4">
        <f t="shared" si="8"/>
        <v>7.5403636363636348</v>
      </c>
      <c r="P54" s="4">
        <f t="shared" si="9"/>
        <v>4.8315972222222232</v>
      </c>
      <c r="Q54" s="4">
        <f t="shared" si="10"/>
        <v>9.425454545454544</v>
      </c>
      <c r="R54" s="18">
        <f t="shared" si="11"/>
        <v>7.7305555555555578</v>
      </c>
      <c r="S54" s="4">
        <f t="shared" si="12"/>
        <v>4.4355080213903735</v>
      </c>
      <c r="T54" s="4">
        <f t="shared" si="13"/>
        <v>4.8315972222222232</v>
      </c>
      <c r="U54" s="4">
        <f t="shared" si="14"/>
        <v>7.2077005347593568</v>
      </c>
      <c r="V54" s="18">
        <f t="shared" si="15"/>
        <v>6.722222222222225</v>
      </c>
    </row>
    <row r="55" spans="2:22" x14ac:dyDescent="0.25">
      <c r="B55" s="10" t="s">
        <v>73</v>
      </c>
      <c r="C55" s="2" t="s">
        <v>74</v>
      </c>
      <c r="D55" s="3">
        <v>3.4</v>
      </c>
      <c r="E55" s="3">
        <v>5.7</v>
      </c>
      <c r="F55" s="11">
        <v>4.7</v>
      </c>
      <c r="G55" s="17">
        <f t="shared" si="0"/>
        <v>5.5636363636363635</v>
      </c>
      <c r="H55" s="4">
        <f t="shared" si="1"/>
        <v>5.1158088235294121</v>
      </c>
      <c r="I55" s="4">
        <f t="shared" si="2"/>
        <v>8.3454545454545439</v>
      </c>
      <c r="J55" s="4">
        <f t="shared" si="3"/>
        <v>6.821078431372551</v>
      </c>
      <c r="K55" s="4">
        <f t="shared" si="4"/>
        <v>11.127272727272727</v>
      </c>
      <c r="L55" s="18">
        <f t="shared" si="5"/>
        <v>7.6737132352941178</v>
      </c>
      <c r="M55" s="5">
        <f t="shared" si="6"/>
        <v>5.1356643356643357</v>
      </c>
      <c r="N55" s="4">
        <f t="shared" si="7"/>
        <v>6.8210784313725492</v>
      </c>
      <c r="O55" s="4">
        <f t="shared" si="8"/>
        <v>7.1214545454545446</v>
      </c>
      <c r="P55" s="4">
        <f t="shared" si="9"/>
        <v>5.115808823529413</v>
      </c>
      <c r="Q55" s="4">
        <f t="shared" si="10"/>
        <v>8.9018181818181805</v>
      </c>
      <c r="R55" s="18">
        <f t="shared" si="11"/>
        <v>8.1852941176470608</v>
      </c>
      <c r="S55" s="4">
        <f t="shared" si="12"/>
        <v>4.1890909090909085</v>
      </c>
      <c r="T55" s="4">
        <f t="shared" si="13"/>
        <v>5.115808823529413</v>
      </c>
      <c r="U55" s="4">
        <f t="shared" si="14"/>
        <v>6.8072727272727267</v>
      </c>
      <c r="V55" s="18">
        <f t="shared" si="15"/>
        <v>7.1176470588235299</v>
      </c>
    </row>
    <row r="56" spans="2:22" x14ac:dyDescent="0.25">
      <c r="B56" s="10" t="s">
        <v>73</v>
      </c>
      <c r="C56" s="2" t="s">
        <v>75</v>
      </c>
      <c r="D56" s="3">
        <v>4</v>
      </c>
      <c r="E56" s="3">
        <v>5.5</v>
      </c>
      <c r="F56" s="11">
        <v>4.9000000000000004</v>
      </c>
      <c r="G56" s="17">
        <f t="shared" si="0"/>
        <v>6.5454545454545441</v>
      </c>
      <c r="H56" s="4">
        <f t="shared" si="1"/>
        <v>4.3484375000000011</v>
      </c>
      <c r="I56" s="4">
        <f t="shared" si="2"/>
        <v>9.8181818181818166</v>
      </c>
      <c r="J56" s="4">
        <f t="shared" si="3"/>
        <v>5.7979166666666684</v>
      </c>
      <c r="K56" s="4">
        <f t="shared" si="4"/>
        <v>13.090909090909088</v>
      </c>
      <c r="L56" s="18">
        <f t="shared" si="5"/>
        <v>6.5226562500000016</v>
      </c>
      <c r="M56" s="5">
        <f t="shared" si="6"/>
        <v>6.0419580419580408</v>
      </c>
      <c r="N56" s="4">
        <f t="shared" si="7"/>
        <v>5.7979166666666684</v>
      </c>
      <c r="O56" s="4">
        <f t="shared" si="8"/>
        <v>8.3781818181818171</v>
      </c>
      <c r="P56" s="4">
        <f t="shared" si="9"/>
        <v>4.3484375000000011</v>
      </c>
      <c r="Q56" s="4">
        <f t="shared" si="10"/>
        <v>10.472727272727271</v>
      </c>
      <c r="R56" s="18">
        <f t="shared" si="11"/>
        <v>6.9575000000000022</v>
      </c>
      <c r="S56" s="4">
        <f t="shared" si="12"/>
        <v>4.9283422459893034</v>
      </c>
      <c r="T56" s="4">
        <f t="shared" si="13"/>
        <v>4.348437500000002</v>
      </c>
      <c r="U56" s="4">
        <f t="shared" si="14"/>
        <v>8.0085561497326179</v>
      </c>
      <c r="V56" s="18">
        <f t="shared" si="15"/>
        <v>6.0500000000000025</v>
      </c>
    </row>
    <row r="57" spans="2:22" x14ac:dyDescent="0.25">
      <c r="B57" s="10" t="s">
        <v>73</v>
      </c>
      <c r="C57" s="2" t="s">
        <v>76</v>
      </c>
      <c r="D57" s="3">
        <v>3.1</v>
      </c>
      <c r="E57" s="3">
        <v>5.7</v>
      </c>
      <c r="F57" s="11">
        <v>4.5</v>
      </c>
      <c r="G57" s="17">
        <f t="shared" si="0"/>
        <v>5.0727272727272723</v>
      </c>
      <c r="H57" s="4">
        <f t="shared" si="1"/>
        <v>5.6108870967741948</v>
      </c>
      <c r="I57" s="4">
        <f t="shared" si="2"/>
        <v>7.6090909090909076</v>
      </c>
      <c r="J57" s="4">
        <f t="shared" si="3"/>
        <v>7.4811827956989267</v>
      </c>
      <c r="K57" s="4">
        <f t="shared" si="4"/>
        <v>10.145454545454545</v>
      </c>
      <c r="L57" s="18">
        <f t="shared" si="5"/>
        <v>8.4163306451612918</v>
      </c>
      <c r="M57" s="5">
        <f t="shared" si="6"/>
        <v>4.6825174825174818</v>
      </c>
      <c r="N57" s="4">
        <f t="shared" si="7"/>
        <v>7.4811827956989267</v>
      </c>
      <c r="O57" s="4">
        <f t="shared" si="8"/>
        <v>6.4930909090909079</v>
      </c>
      <c r="P57" s="4">
        <f t="shared" si="9"/>
        <v>5.6108870967741957</v>
      </c>
      <c r="Q57" s="4">
        <f t="shared" si="10"/>
        <v>8.1163636363636353</v>
      </c>
      <c r="R57" s="18">
        <f t="shared" si="11"/>
        <v>8.9774193548387125</v>
      </c>
      <c r="S57" s="4">
        <f t="shared" si="12"/>
        <v>3.8194652406417107</v>
      </c>
      <c r="T57" s="4">
        <f t="shared" si="13"/>
        <v>5.6108870967741948</v>
      </c>
      <c r="U57" s="4">
        <f t="shared" si="14"/>
        <v>6.2066310160427793</v>
      </c>
      <c r="V57" s="18">
        <f t="shared" si="15"/>
        <v>7.8064516129032295</v>
      </c>
    </row>
    <row r="58" spans="2:22" ht="15.75" thickBot="1" x14ac:dyDescent="0.3">
      <c r="B58" s="12" t="s">
        <v>77</v>
      </c>
      <c r="C58" s="13" t="s">
        <v>77</v>
      </c>
      <c r="D58" s="14">
        <v>4.0999999999999996</v>
      </c>
      <c r="E58" s="14">
        <v>7.8</v>
      </c>
      <c r="F58" s="15">
        <v>5.8</v>
      </c>
      <c r="G58" s="19">
        <f t="shared" si="0"/>
        <v>6.7090909090909081</v>
      </c>
      <c r="H58" s="20">
        <f t="shared" si="1"/>
        <v>4.2423780487804885</v>
      </c>
      <c r="I58" s="20">
        <f t="shared" si="2"/>
        <v>10.063636363636361</v>
      </c>
      <c r="J58" s="20">
        <f t="shared" si="3"/>
        <v>5.6565040650406528</v>
      </c>
      <c r="K58" s="20">
        <f t="shared" si="4"/>
        <v>13.418181818181816</v>
      </c>
      <c r="L58" s="21">
        <f t="shared" si="5"/>
        <v>6.3635670731707332</v>
      </c>
      <c r="M58" s="23">
        <f t="shared" si="6"/>
        <v>6.1930069930069918</v>
      </c>
      <c r="N58" s="20">
        <f t="shared" si="7"/>
        <v>5.6565040650406528</v>
      </c>
      <c r="O58" s="20">
        <f t="shared" si="8"/>
        <v>8.5876363636363617</v>
      </c>
      <c r="P58" s="20">
        <f t="shared" si="9"/>
        <v>4.2423780487804894</v>
      </c>
      <c r="Q58" s="20">
        <f t="shared" si="10"/>
        <v>10.734545454545451</v>
      </c>
      <c r="R58" s="21">
        <f t="shared" si="11"/>
        <v>6.7878048780487834</v>
      </c>
      <c r="S58" s="4">
        <f t="shared" si="12"/>
        <v>5.0515508021390367</v>
      </c>
      <c r="T58" s="4">
        <f t="shared" si="13"/>
        <v>4.2423780487804885</v>
      </c>
      <c r="U58" s="4">
        <f t="shared" si="14"/>
        <v>8.2087700534759342</v>
      </c>
      <c r="V58" s="18">
        <f t="shared" si="15"/>
        <v>5.9024390243902456</v>
      </c>
    </row>
  </sheetData>
  <conditionalFormatting sqref="G3:G58">
    <cfRule type="iconSet" priority="8">
      <iconSet>
        <cfvo type="percent" val="0"/>
        <cfvo type="num" val="7"/>
        <cfvo type="percent" val="67"/>
      </iconSet>
    </cfRule>
  </conditionalFormatting>
  <conditionalFormatting sqref="I3:I58">
    <cfRule type="iconSet" priority="7">
      <iconSet>
        <cfvo type="percent" val="0"/>
        <cfvo type="num" val="9"/>
        <cfvo type="percent" val="67"/>
      </iconSet>
    </cfRule>
  </conditionalFormatting>
  <conditionalFormatting sqref="K3:K58">
    <cfRule type="iconSet" priority="6">
      <iconSet>
        <cfvo type="percent" val="0"/>
        <cfvo type="num" val="0"/>
        <cfvo type="percent" val="67"/>
      </iconSet>
    </cfRule>
  </conditionalFormatting>
  <conditionalFormatting sqref="M3:M58">
    <cfRule type="iconSet" priority="5">
      <iconSet>
        <cfvo type="percent" val="0"/>
        <cfvo type="num" val="7"/>
        <cfvo type="percent" val="67"/>
      </iconSet>
    </cfRule>
  </conditionalFormatting>
  <conditionalFormatting sqref="O3:O58">
    <cfRule type="iconSet" priority="4">
      <iconSet>
        <cfvo type="percent" val="0"/>
        <cfvo type="num" val="10"/>
        <cfvo type="percent" val="67"/>
      </iconSet>
    </cfRule>
  </conditionalFormatting>
  <conditionalFormatting sqref="Q3:Q58">
    <cfRule type="iconSet" priority="3">
      <iconSet>
        <cfvo type="percent" val="0"/>
        <cfvo type="num" val="12"/>
        <cfvo type="percent" val="67"/>
      </iconSet>
    </cfRule>
  </conditionalFormatting>
  <conditionalFormatting sqref="S3:S58">
    <cfRule type="iconSet" priority="2">
      <iconSet>
        <cfvo type="percent" val="0"/>
        <cfvo type="num" val="5"/>
        <cfvo type="percent" val="67"/>
      </iconSet>
    </cfRule>
  </conditionalFormatting>
  <conditionalFormatting sqref="U3:U58">
    <cfRule type="iconSet" priority="1">
      <iconSet>
        <cfvo type="percent" val="0"/>
        <cfvo type="num" val="8"/>
        <cfvo type="percent" val="67"/>
      </iconSet>
    </cfRule>
  </conditionalFormatting>
  <pageMargins left="0.25" right="0.25" top="0.75" bottom="0.75" header="0.3" footer="0.3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I21" sqref="I21"/>
    </sheetView>
  </sheetViews>
  <sheetFormatPr baseColWidth="10" defaultRowHeight="15" x14ac:dyDescent="0.25"/>
  <cols>
    <col min="2" max="2" width="18.85546875" bestFit="1" customWidth="1"/>
    <col min="3" max="3" width="6.85546875" customWidth="1"/>
    <col min="4" max="4" width="6.140625" customWidth="1"/>
    <col min="5" max="5" width="4.7109375" customWidth="1"/>
    <col min="6" max="6" width="6.5703125" bestFit="1" customWidth="1"/>
    <col min="8" max="8" width="16.5703125" bestFit="1" customWidth="1"/>
    <col min="10" max="10" width="6.85546875" customWidth="1"/>
    <col min="11" max="11" width="3.85546875" customWidth="1"/>
    <col min="12" max="12" width="6.5703125" bestFit="1" customWidth="1"/>
  </cols>
  <sheetData>
    <row r="2" spans="2:13" x14ac:dyDescent="0.25">
      <c r="B2" s="28" t="s">
        <v>101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2:13" x14ac:dyDescent="0.25">
      <c r="B4" t="s">
        <v>94</v>
      </c>
      <c r="C4" s="26" t="s">
        <v>97</v>
      </c>
      <c r="D4" t="s">
        <v>96</v>
      </c>
      <c r="H4" t="s">
        <v>102</v>
      </c>
      <c r="I4" s="26" t="s">
        <v>97</v>
      </c>
      <c r="J4" t="s">
        <v>104</v>
      </c>
    </row>
    <row r="5" spans="2:13" x14ac:dyDescent="0.25">
      <c r="B5" s="26" t="s">
        <v>95</v>
      </c>
      <c r="C5">
        <f>85*5</f>
        <v>425</v>
      </c>
      <c r="D5">
        <v>1.1000000000000001</v>
      </c>
      <c r="E5" s="1" t="s">
        <v>100</v>
      </c>
      <c r="F5" s="27">
        <f>(C5*D5)/(C6*D6)</f>
        <v>155.17523516101551</v>
      </c>
      <c r="G5" t="s">
        <v>106</v>
      </c>
      <c r="H5" s="26" t="s">
        <v>103</v>
      </c>
      <c r="I5" s="26">
        <f>85*5</f>
        <v>425</v>
      </c>
      <c r="J5">
        <v>5</v>
      </c>
      <c r="K5" s="1" t="s">
        <v>100</v>
      </c>
      <c r="L5" s="27">
        <f>(I5*J5)/(I6*J6)</f>
        <v>137.06140350877192</v>
      </c>
      <c r="M5" t="s">
        <v>107</v>
      </c>
    </row>
    <row r="6" spans="2:13" x14ac:dyDescent="0.25">
      <c r="C6">
        <v>4.2</v>
      </c>
      <c r="D6">
        <f>0.87*0.85*0.97</f>
        <v>0.71731499999999992</v>
      </c>
      <c r="I6" s="26">
        <v>24</v>
      </c>
      <c r="J6">
        <f>0.8*0.85*0.95</f>
        <v>0.64600000000000002</v>
      </c>
    </row>
    <row r="7" spans="2:13" x14ac:dyDescent="0.25">
      <c r="C7" s="26" t="s">
        <v>98</v>
      </c>
      <c r="D7" t="s">
        <v>99</v>
      </c>
      <c r="I7" s="26" t="s">
        <v>105</v>
      </c>
      <c r="J7" t="s">
        <v>99</v>
      </c>
    </row>
    <row r="12" spans="2:13" x14ac:dyDescent="0.25">
      <c r="B12" s="28" t="s">
        <v>108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spans="2:13" x14ac:dyDescent="0.25">
      <c r="B14" t="s">
        <v>94</v>
      </c>
      <c r="C14" s="26" t="s">
        <v>97</v>
      </c>
      <c r="D14" t="s">
        <v>96</v>
      </c>
      <c r="H14" t="s">
        <v>102</v>
      </c>
      <c r="I14" s="26" t="s">
        <v>97</v>
      </c>
      <c r="J14" t="s">
        <v>104</v>
      </c>
    </row>
    <row r="15" spans="2:13" x14ac:dyDescent="0.25">
      <c r="B15" s="26" t="s">
        <v>95</v>
      </c>
      <c r="C15">
        <f>85*8</f>
        <v>680</v>
      </c>
      <c r="D15">
        <v>1.1000000000000001</v>
      </c>
      <c r="E15" s="1" t="s">
        <v>100</v>
      </c>
      <c r="F15" s="27">
        <f>(C15*D15)/(C16*D16)</f>
        <v>248.28037625762479</v>
      </c>
      <c r="G15" t="s">
        <v>106</v>
      </c>
      <c r="H15" s="26" t="s">
        <v>103</v>
      </c>
      <c r="I15" s="26">
        <f>85*7</f>
        <v>595</v>
      </c>
      <c r="J15">
        <v>5</v>
      </c>
      <c r="K15" s="1" t="s">
        <v>100</v>
      </c>
      <c r="L15" s="27">
        <f>(I15*J15)/(I16*J16)</f>
        <v>191.88596491228068</v>
      </c>
      <c r="M15" t="s">
        <v>107</v>
      </c>
    </row>
    <row r="16" spans="2:13" x14ac:dyDescent="0.25">
      <c r="C16">
        <v>4.2</v>
      </c>
      <c r="D16">
        <f>0.87*0.85*0.97</f>
        <v>0.71731499999999992</v>
      </c>
      <c r="I16" s="26">
        <v>24</v>
      </c>
      <c r="J16">
        <f>0.8*0.85*0.95</f>
        <v>0.64600000000000002</v>
      </c>
    </row>
    <row r="17" spans="3:10" x14ac:dyDescent="0.25">
      <c r="C17" s="26" t="s">
        <v>98</v>
      </c>
      <c r="D17" t="s">
        <v>99</v>
      </c>
      <c r="I17" s="26" t="s">
        <v>105</v>
      </c>
      <c r="J17" t="s">
        <v>99</v>
      </c>
    </row>
  </sheetData>
  <mergeCells count="2">
    <mergeCell ref="B2:M2"/>
    <mergeCell ref="B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Autonomias</vt:lpstr>
      <vt:lpstr>Diemnsionamiento 85W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Pérez</dc:creator>
  <cp:lastModifiedBy>Miguel Pérez</cp:lastModifiedBy>
  <cp:lastPrinted>2012-03-20T22:01:54Z</cp:lastPrinted>
  <dcterms:created xsi:type="dcterms:W3CDTF">2012-03-20T20:19:29Z</dcterms:created>
  <dcterms:modified xsi:type="dcterms:W3CDTF">2012-08-02T21:04:28Z</dcterms:modified>
</cp:coreProperties>
</file>